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780" windowHeight="12600" activeTab="0"/>
  </bookViews>
  <sheets>
    <sheet name="microarray" sheetId="1" r:id="rId1"/>
    <sheet name="EST" sheetId="2" r:id="rId2"/>
    <sheet name="RNASeq" sheetId="3" r:id="rId3"/>
    <sheet name="GWAS" sheetId="4" r:id="rId4"/>
  </sheets>
  <definedNames/>
  <calcPr fullCalcOnLoad="1"/>
</workbook>
</file>

<file path=xl/sharedStrings.xml><?xml version="1.0" encoding="utf-8"?>
<sst xmlns="http://schemas.openxmlformats.org/spreadsheetml/2006/main" count="443" uniqueCount="253">
  <si>
    <t>rs3763406</t>
  </si>
  <si>
    <t>FAM62B</t>
  </si>
  <si>
    <t>rs986475</t>
  </si>
  <si>
    <t>NCR3</t>
  </si>
  <si>
    <t>rs3743955</t>
  </si>
  <si>
    <t>ITPRIPL2</t>
  </si>
  <si>
    <t>rs10793442</t>
  </si>
  <si>
    <t>ZNF239</t>
  </si>
  <si>
    <t>rs1060379</t>
  </si>
  <si>
    <t>ZNF117</t>
  </si>
  <si>
    <t>rs15062</t>
  </si>
  <si>
    <t>BCKDHB</t>
  </si>
  <si>
    <t>rs6972005</t>
  </si>
  <si>
    <t>CALU</t>
  </si>
  <si>
    <t>rs9162</t>
  </si>
  <si>
    <t>CCDC74A</t>
  </si>
  <si>
    <t>rs6777019</t>
  </si>
  <si>
    <t>CGGBP1</t>
  </si>
  <si>
    <t>rs4612984</t>
  </si>
  <si>
    <t>EXOC5</t>
  </si>
  <si>
    <t>rs1052873</t>
  </si>
  <si>
    <t>PBK</t>
  </si>
  <si>
    <t>rs3209335</t>
  </si>
  <si>
    <t>PPM1A</t>
  </si>
  <si>
    <t>rs1942</t>
  </si>
  <si>
    <t>RTF1</t>
  </si>
  <si>
    <t>rs1043881</t>
  </si>
  <si>
    <t>BCAT1</t>
  </si>
  <si>
    <t>rs29069</t>
  </si>
  <si>
    <t>VAPA</t>
  </si>
  <si>
    <t>rs11920</t>
  </si>
  <si>
    <t>C10ORF18</t>
  </si>
  <si>
    <t>rs9242</t>
  </si>
  <si>
    <t>SRGAP2</t>
  </si>
  <si>
    <t>rs1188401</t>
  </si>
  <si>
    <t>MATN1</t>
  </si>
  <si>
    <t>rs7305647</t>
  </si>
  <si>
    <t>SUDS3</t>
  </si>
  <si>
    <t>rs1156</t>
  </si>
  <si>
    <t>CHD6</t>
  </si>
  <si>
    <t>rs702530</t>
  </si>
  <si>
    <t>PDE4D</t>
  </si>
  <si>
    <t>rs3745008</t>
  </si>
  <si>
    <t>SLC14A2</t>
  </si>
  <si>
    <t>rs1053489</t>
  </si>
  <si>
    <t>WDR48</t>
  </si>
  <si>
    <t>rs1653589</t>
  </si>
  <si>
    <t>CAMKK2</t>
  </si>
  <si>
    <t>rs12608564</t>
  </si>
  <si>
    <t>ZNF551</t>
  </si>
  <si>
    <t>rs1057403</t>
  </si>
  <si>
    <t>BTK</t>
  </si>
  <si>
    <t>rs10921309</t>
  </si>
  <si>
    <t>TROVE2</t>
  </si>
  <si>
    <t>rs703258</t>
  </si>
  <si>
    <t>VCL</t>
  </si>
  <si>
    <t>rs11948089</t>
  </si>
  <si>
    <t>WDR36</t>
  </si>
  <si>
    <t>rs1061686</t>
  </si>
  <si>
    <t>NUDT19</t>
  </si>
  <si>
    <t>rs10686</t>
  </si>
  <si>
    <t>SEC23IP</t>
  </si>
  <si>
    <t>rs2833955</t>
  </si>
  <si>
    <t>C21ORF62</t>
  </si>
  <si>
    <t>rs1061646</t>
  </si>
  <si>
    <t>ZNF276</t>
  </si>
  <si>
    <t>rs506619</t>
  </si>
  <si>
    <t>DTNA</t>
  </si>
  <si>
    <t>rs4145905</t>
  </si>
  <si>
    <t>SORBS1</t>
  </si>
  <si>
    <t>rs10143429</t>
  </si>
  <si>
    <t>C14ORF129</t>
  </si>
  <si>
    <t>rs4558</t>
  </si>
  <si>
    <t>TJP2</t>
  </si>
  <si>
    <t>rs27194</t>
  </si>
  <si>
    <t>NLRC5</t>
  </si>
  <si>
    <t>rs3731661</t>
  </si>
  <si>
    <t>WDR35</t>
  </si>
  <si>
    <t>rs12479</t>
  </si>
  <si>
    <t>HSPA13</t>
  </si>
  <si>
    <t>rs3750992</t>
  </si>
  <si>
    <t>TRIM68</t>
  </si>
  <si>
    <t>rs158688</t>
  </si>
  <si>
    <t>SYK</t>
  </si>
  <si>
    <t>rs10476052</t>
  </si>
  <si>
    <t>ICHTHYIN</t>
  </si>
  <si>
    <t>rs8970</t>
  </si>
  <si>
    <t>LTBP1</t>
  </si>
  <si>
    <t>rs3748983</t>
  </si>
  <si>
    <t>FLJ11151</t>
  </si>
  <si>
    <t>rs15563</t>
  </si>
  <si>
    <t>UBE2Z</t>
  </si>
  <si>
    <t>rs11708200</t>
  </si>
  <si>
    <t>NPHP3</t>
  </si>
  <si>
    <t>SNP</t>
  </si>
  <si>
    <t>Gene</t>
  </si>
  <si>
    <t>3'UTRlen</t>
  </si>
  <si>
    <t>SNPprop</t>
  </si>
  <si>
    <t>Signal</t>
  </si>
  <si>
    <t>GU</t>
  </si>
  <si>
    <t>imputation</t>
  </si>
  <si>
    <t>pearson r</t>
  </si>
  <si>
    <t>pvalue</t>
  </si>
  <si>
    <t>BH pv</t>
  </si>
  <si>
    <t>bonf pv</t>
  </si>
  <si>
    <t>N</t>
  </si>
  <si>
    <t>logAR</t>
  </si>
  <si>
    <t>chisq pv</t>
  </si>
  <si>
    <t>DS</t>
  </si>
  <si>
    <t>3'UTRlength</t>
  </si>
  <si>
    <t>DS Lymphoblastoid cell</t>
  </si>
  <si>
    <t>rs17497828</t>
  </si>
  <si>
    <t>MIER1</t>
  </si>
  <si>
    <t>rs532</t>
  </si>
  <si>
    <t>PNN</t>
  </si>
  <si>
    <t>snp</t>
  </si>
  <si>
    <t>gene</t>
  </si>
  <si>
    <t>data</t>
  </si>
  <si>
    <t>APAal</t>
  </si>
  <si>
    <t>APAcount</t>
  </si>
  <si>
    <t>al2</t>
  </si>
  <si>
    <t>count2</t>
  </si>
  <si>
    <t>Bonf pv</t>
  </si>
  <si>
    <t>Ds</t>
  </si>
  <si>
    <t>rs2269123</t>
  </si>
  <si>
    <t>MRPS34</t>
  </si>
  <si>
    <t>burge</t>
  </si>
  <si>
    <t>T</t>
  </si>
  <si>
    <t>C</t>
  </si>
  <si>
    <t>MCF-7</t>
  </si>
  <si>
    <t>BT474</t>
  </si>
  <si>
    <t>cell line</t>
  </si>
  <si>
    <t>missing APA homozygotes</t>
  </si>
  <si>
    <t>missing nonAPA homozygotes</t>
  </si>
  <si>
    <t>comments</t>
  </si>
  <si>
    <t>APAal proportion</t>
  </si>
  <si>
    <t>p-value after bonferonni correction</t>
  </si>
  <si>
    <t>p-value after benjamini correction</t>
  </si>
  <si>
    <t>p-value without correction for multiple testing</t>
  </si>
  <si>
    <t>pearson correlation coefficient between the SNP and gene expression</t>
  </si>
  <si>
    <t>miRNA score of the SNP based on lymphoblastoid miRNA expression and target prediction</t>
  </si>
  <si>
    <t>GU level downstream of the SNP</t>
  </si>
  <si>
    <t>APA signal rank</t>
  </si>
  <si>
    <t>proportion of the 3'UTR upstream of the SNP</t>
  </si>
  <si>
    <t>3'UTR length</t>
  </si>
  <si>
    <t>gene name</t>
  </si>
  <si>
    <t>SNP rsid</t>
  </si>
  <si>
    <t>SNP:</t>
  </si>
  <si>
    <t>Gene:</t>
  </si>
  <si>
    <t>3'UTRlength:</t>
  </si>
  <si>
    <t>SNPprop:</t>
  </si>
  <si>
    <t>Signal:</t>
  </si>
  <si>
    <t>GU:</t>
  </si>
  <si>
    <t>DS Lymphoblastoid cell:</t>
  </si>
  <si>
    <t>pearson r:</t>
  </si>
  <si>
    <t>pvalue:</t>
  </si>
  <si>
    <t>BH pv:</t>
  </si>
  <si>
    <t>bonf pv:</t>
  </si>
  <si>
    <t>p-value without Correction</t>
  </si>
  <si>
    <t>p-value after BH correction</t>
  </si>
  <si>
    <t>no hapl imputation</t>
  </si>
  <si>
    <t>p-value without Correction:</t>
  </si>
  <si>
    <t>pvalue of 2x2 chi^2 test, without correction</t>
  </si>
  <si>
    <t>pvalue after benjamini correction</t>
  </si>
  <si>
    <t>pvalue without including alleles imputated through haplotypes</t>
  </si>
  <si>
    <t>pvalue including alleles imputated through haplotypes</t>
  </si>
  <si>
    <t>cell line name</t>
  </si>
  <si>
    <t>dataset name</t>
  </si>
  <si>
    <t>miRNA score of the SNP based on matched cell line miRNA expression and target prediction</t>
  </si>
  <si>
    <t>APA allele</t>
  </si>
  <si>
    <t>APA allele counts (read quality based)</t>
  </si>
  <si>
    <t>nonAPA allele</t>
  </si>
  <si>
    <t>nonAPA allele counts (read quality based)</t>
  </si>
  <si>
    <t>total count</t>
  </si>
  <si>
    <t>allelic log ratio</t>
  </si>
  <si>
    <t>propotion of APA allele</t>
  </si>
  <si>
    <t>1df chi^2 test pvalue</t>
  </si>
  <si>
    <t>APA SNP</t>
  </si>
  <si>
    <t>PolyA motif</t>
  </si>
  <si>
    <t>GWAS SNP</t>
  </si>
  <si>
    <t>chrom.</t>
  </si>
  <si>
    <t>rsid</t>
  </si>
  <si>
    <t>position</t>
  </si>
  <si>
    <t>MAF</t>
  </si>
  <si>
    <t>motif</t>
  </si>
  <si>
    <t>start</t>
  </si>
  <si>
    <t>end</t>
  </si>
  <si>
    <t>APA allele (+strd)</t>
  </si>
  <si>
    <t>WT allele (+strd)</t>
  </si>
  <si>
    <t>Analysis</t>
  </si>
  <si>
    <t>risk allele (+strd)</t>
  </si>
  <si>
    <t>non risk allele (+strd)</t>
  </si>
  <si>
    <t>PUBMED</t>
  </si>
  <si>
    <t>Trait</t>
  </si>
  <si>
    <t>Sample</t>
  </si>
  <si>
    <t>Replicate</t>
  </si>
  <si>
    <t>p-value</t>
  </si>
  <si>
    <t>r</t>
  </si>
  <si>
    <t>r^2</t>
  </si>
  <si>
    <t>mean(r )</t>
  </si>
  <si>
    <t>mean(r^2)</t>
  </si>
  <si>
    <t>AGU[A]AA</t>
  </si>
  <si>
    <t>A</t>
  </si>
  <si>
    <t>microarray</t>
  </si>
  <si>
    <t>rs2380205</t>
  </si>
  <si>
    <t>Breast cancer</t>
  </si>
  <si>
    <t>British</t>
  </si>
  <si>
    <t>European</t>
  </si>
  <si>
    <t>AAGAA[A]</t>
  </si>
  <si>
    <t>G</t>
  </si>
  <si>
    <t>rs258322</t>
  </si>
  <si>
    <t>Melanoma</t>
  </si>
  <si>
    <t>European ancestry</t>
  </si>
  <si>
    <t>hair color</t>
  </si>
  <si>
    <t>Individuals</t>
  </si>
  <si>
    <t>AAG[A]AA</t>
  </si>
  <si>
    <t>RNA-seq</t>
  </si>
  <si>
    <t>rs1065656</t>
  </si>
  <si>
    <t>Insulin-like growth factors</t>
  </si>
  <si>
    <t>NR</t>
  </si>
  <si>
    <t>[A]GUAAA</t>
  </si>
  <si>
    <t>rs46522</t>
  </si>
  <si>
    <t>Coronary heart disease</t>
  </si>
  <si>
    <t>rs9674544</t>
  </si>
  <si>
    <t>Primary tooth development (number of teeth)</t>
  </si>
  <si>
    <t>Primary tooth development (time to first tooth eruption)</t>
  </si>
  <si>
    <t>AA[U]ACA</t>
  </si>
  <si>
    <t>rs10502868</t>
  </si>
  <si>
    <t>Biochemical measures</t>
  </si>
  <si>
    <t>Croatian</t>
  </si>
  <si>
    <t>A[A]UAGA</t>
  </si>
  <si>
    <t>rs1006899</t>
  </si>
  <si>
    <t>Bone mineral density (spine)</t>
  </si>
  <si>
    <t>rs11740562</t>
  </si>
  <si>
    <t>Bipolar disorder and schizophrenia</t>
  </si>
  <si>
    <t>rs2277027</t>
  </si>
  <si>
    <t>Pulmonary function</t>
  </si>
  <si>
    <t>[A]AUACA</t>
  </si>
  <si>
    <t>rs2416257</t>
  </si>
  <si>
    <t>Asthma and myocardial infarction</t>
  </si>
  <si>
    <t>European and asian</t>
  </si>
  <si>
    <t>AA[U]AAA</t>
  </si>
  <si>
    <t>rs2844479</t>
  </si>
  <si>
    <t>Obesity</t>
  </si>
  <si>
    <t>rs3117582</t>
  </si>
  <si>
    <t>Lung adenocarcinoma</t>
  </si>
  <si>
    <t>APA alleles, WT alleles, Risk alleles, and non risk alleles are shown on the positive strand of DNA</t>
  </si>
  <si>
    <t>PolyA motif: signal hexamer showing the APA allele, its start and end</t>
  </si>
  <si>
    <t>APA SNP: SNP id, position, minimum allele frequency, gene where the SNP is located, the APA and WT alleles, and the analysis where the SNP was significantly associated with APA</t>
  </si>
  <si>
    <t>GWAS SNP: SNP id, position, minimum allele frequency, risk and non risk alleles, pubmed id, trait, samples, p-value</t>
  </si>
  <si>
    <t>LD</t>
  </si>
  <si>
    <t>LD: r and r^2 values. Positive r shows a positive correlation between APA and risk alleles. High r^2 shows LD</t>
  </si>
  <si>
    <t>mean(r ) and mean(r^2) are mean values computed for each APA SNP by taking the average r's when an APA SNP is paired to several GWAS SNPs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</si>
</sst>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&quot;kr&quot;\ #,##0.00"/>
  </numFmts>
  <fonts count="38">
    <font>
      <sz val="10"/>
      <name val="Arial"/>
      <family val="0"/>
    </font>
    <font>
      <sz val="9"/>
      <name val="Arial"/>
      <family val="2"/>
    </font>
    <font>
      <sz val="9"/>
      <color indexed="5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11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4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1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19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4" fontId="1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1" fontId="0" fillId="0" borderId="14" xfId="0" applyNumberFormat="1" applyBorder="1" applyAlignment="1">
      <alignment/>
    </xf>
    <xf numFmtId="11" fontId="0" fillId="0" borderId="14" xfId="0" applyNumberFormat="1" applyFill="1" applyBorder="1" applyAlignment="1">
      <alignment/>
    </xf>
    <xf numFmtId="11" fontId="0" fillId="0" borderId="15" xfId="0" applyNumberForma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10" fontId="0" fillId="0" borderId="19" xfId="0" applyNumberFormat="1" applyBorder="1" applyAlignment="1">
      <alignment/>
    </xf>
    <xf numFmtId="11" fontId="0" fillId="0" borderId="19" xfId="0" applyNumberFormat="1" applyBorder="1" applyAlignment="1">
      <alignment/>
    </xf>
    <xf numFmtId="11" fontId="0" fillId="0" borderId="19" xfId="0" applyNumberFormat="1" applyFill="1" applyBorder="1" applyAlignment="1">
      <alignment/>
    </xf>
    <xf numFmtId="11" fontId="0" fillId="0" borderId="2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11" fontId="0" fillId="0" borderId="11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57421875" style="0" bestFit="1" customWidth="1"/>
    <col min="2" max="2" width="10.8515625" style="0" bestFit="1" customWidth="1"/>
    <col min="3" max="3" width="8.28125" style="0" bestFit="1" customWidth="1"/>
    <col min="4" max="4" width="8.140625" style="0" bestFit="1" customWidth="1"/>
    <col min="5" max="5" width="6.00390625" style="0" bestFit="1" customWidth="1"/>
    <col min="6" max="6" width="5.00390625" style="0" bestFit="1" customWidth="1"/>
    <col min="7" max="7" width="9.140625" style="0" bestFit="1" customWidth="1"/>
    <col min="8" max="8" width="8.57421875" style="0" bestFit="1" customWidth="1"/>
    <col min="9" max="9" width="7.8515625" style="0" customWidth="1"/>
    <col min="10" max="10" width="9.140625" style="0" customWidth="1"/>
    <col min="11" max="11" width="8.140625" style="0" bestFit="1" customWidth="1"/>
    <col min="12" max="12" width="25.140625" style="0" bestFit="1" customWidth="1"/>
  </cols>
  <sheetData>
    <row r="1" spans="1:16" ht="12.75">
      <c r="A1" s="9" t="s">
        <v>94</v>
      </c>
      <c r="B1" s="10" t="s">
        <v>95</v>
      </c>
      <c r="C1" s="10" t="s">
        <v>109</v>
      </c>
      <c r="D1" s="11" t="s">
        <v>97</v>
      </c>
      <c r="E1" s="10" t="s">
        <v>98</v>
      </c>
      <c r="F1" s="10" t="s">
        <v>99</v>
      </c>
      <c r="G1" s="12" t="s">
        <v>110</v>
      </c>
      <c r="H1" s="10" t="s">
        <v>101</v>
      </c>
      <c r="I1" s="10" t="s">
        <v>102</v>
      </c>
      <c r="J1" s="10" t="s">
        <v>103</v>
      </c>
      <c r="K1" s="10" t="s">
        <v>104</v>
      </c>
      <c r="L1" s="13" t="s">
        <v>134</v>
      </c>
      <c r="M1" s="1"/>
      <c r="N1" s="1"/>
      <c r="O1" s="1"/>
      <c r="P1" s="1"/>
    </row>
    <row r="2" spans="1:16" ht="12.75">
      <c r="A2" s="14" t="s">
        <v>0</v>
      </c>
      <c r="B2" s="15" t="s">
        <v>1</v>
      </c>
      <c r="C2" s="15">
        <v>3209</v>
      </c>
      <c r="D2" s="16">
        <v>0.6650046743533811</v>
      </c>
      <c r="E2" s="15">
        <v>2</v>
      </c>
      <c r="F2" s="15">
        <v>0.5</v>
      </c>
      <c r="G2" s="17">
        <v>0.1018392267</v>
      </c>
      <c r="H2" s="17">
        <v>0.4175253</v>
      </c>
      <c r="I2" s="18">
        <v>3.856582E-12</v>
      </c>
      <c r="J2" s="18">
        <v>9.371494E-10</v>
      </c>
      <c r="K2" s="18">
        <v>9.371494E-10</v>
      </c>
      <c r="L2" s="19"/>
      <c r="M2" s="1"/>
      <c r="N2" s="1"/>
      <c r="O2" s="1"/>
      <c r="P2" s="1"/>
    </row>
    <row r="3" spans="1:16" ht="12.75">
      <c r="A3" s="20" t="s">
        <v>2</v>
      </c>
      <c r="B3" s="21" t="s">
        <v>3</v>
      </c>
      <c r="C3" s="21">
        <v>172</v>
      </c>
      <c r="D3" s="22">
        <v>0.7790697674418605</v>
      </c>
      <c r="E3" s="21">
        <v>1</v>
      </c>
      <c r="F3" s="21">
        <v>0.7</v>
      </c>
      <c r="G3" s="23">
        <v>0.0004079585</v>
      </c>
      <c r="H3" s="23">
        <v>0.4095014</v>
      </c>
      <c r="I3" s="24">
        <v>1.047451E-11</v>
      </c>
      <c r="J3" s="24">
        <v>1.272653E-09</v>
      </c>
      <c r="K3" s="24">
        <v>2.545306E-09</v>
      </c>
      <c r="L3" s="25"/>
      <c r="M3" s="1"/>
      <c r="N3" s="1"/>
      <c r="O3" s="1"/>
      <c r="P3" s="1"/>
    </row>
    <row r="4" spans="1:16" ht="12.75">
      <c r="A4" s="20" t="s">
        <v>4</v>
      </c>
      <c r="B4" s="21" t="s">
        <v>5</v>
      </c>
      <c r="C4" s="21">
        <v>5561</v>
      </c>
      <c r="D4" s="22">
        <v>0.9091889947851106</v>
      </c>
      <c r="E4" s="21">
        <v>9</v>
      </c>
      <c r="F4" s="21">
        <v>0.59</v>
      </c>
      <c r="G4" s="23">
        <v>0.0412744285</v>
      </c>
      <c r="H4" s="23">
        <v>0.378411</v>
      </c>
      <c r="I4" s="24">
        <v>3.944756E-10</v>
      </c>
      <c r="J4" s="24">
        <v>3.195252E-08</v>
      </c>
      <c r="K4" s="24">
        <v>9.585756E-08</v>
      </c>
      <c r="L4" s="25"/>
      <c r="M4" s="1"/>
      <c r="N4" s="1"/>
      <c r="O4" s="1"/>
      <c r="P4" s="1"/>
    </row>
    <row r="5" spans="1:16" ht="12.75">
      <c r="A5" s="20" t="s">
        <v>6</v>
      </c>
      <c r="B5" s="21" t="s">
        <v>7</v>
      </c>
      <c r="C5" s="21">
        <v>358</v>
      </c>
      <c r="D5" s="22">
        <v>0.9245810055865922</v>
      </c>
      <c r="E5" s="21">
        <v>9</v>
      </c>
      <c r="F5" s="21">
        <v>0.76</v>
      </c>
      <c r="G5" s="23">
        <v>0.0001844813</v>
      </c>
      <c r="H5" s="23">
        <v>0.3417778</v>
      </c>
      <c r="I5" s="24">
        <v>1.78336E-08</v>
      </c>
      <c r="J5" s="24">
        <v>1.083391E-06</v>
      </c>
      <c r="K5" s="24">
        <v>4.333566E-06</v>
      </c>
      <c r="L5" s="25"/>
      <c r="M5" s="1"/>
      <c r="N5" s="1"/>
      <c r="O5" s="1"/>
      <c r="P5" s="1"/>
    </row>
    <row r="6" spans="1:16" ht="12.75">
      <c r="A6" s="20" t="s">
        <v>8</v>
      </c>
      <c r="B6" s="21" t="s">
        <v>9</v>
      </c>
      <c r="C6" s="21">
        <v>3667</v>
      </c>
      <c r="D6" s="22">
        <v>0.8200163621488955</v>
      </c>
      <c r="E6" s="21">
        <v>2</v>
      </c>
      <c r="F6" s="21">
        <v>0.52</v>
      </c>
      <c r="G6" s="23">
        <v>0.0531391814</v>
      </c>
      <c r="H6" s="23">
        <v>0.3369021</v>
      </c>
      <c r="I6" s="24">
        <v>2.857926E-08</v>
      </c>
      <c r="J6" s="24">
        <v>1.388952E-06</v>
      </c>
      <c r="K6" s="24">
        <v>6.94476E-06</v>
      </c>
      <c r="L6" s="25"/>
      <c r="M6" s="1"/>
      <c r="N6" s="1"/>
      <c r="O6" s="1"/>
      <c r="P6" s="1"/>
    </row>
    <row r="7" spans="1:16" ht="12.75">
      <c r="A7" s="20" t="s">
        <v>10</v>
      </c>
      <c r="B7" s="21" t="s">
        <v>11</v>
      </c>
      <c r="C7" s="21">
        <v>2466</v>
      </c>
      <c r="D7" s="22">
        <v>0.9209245742092458</v>
      </c>
      <c r="E7" s="21">
        <v>2</v>
      </c>
      <c r="F7" s="21">
        <v>0.48</v>
      </c>
      <c r="G7" s="23">
        <v>0.0325706444</v>
      </c>
      <c r="H7" s="23">
        <v>0.2825583</v>
      </c>
      <c r="I7" s="24">
        <v>3.234109E-06</v>
      </c>
      <c r="J7" s="24">
        <v>0.0001309814</v>
      </c>
      <c r="K7" s="24">
        <v>0.0007858884</v>
      </c>
      <c r="L7" s="25"/>
      <c r="M7" s="1"/>
      <c r="N7" s="1"/>
      <c r="O7" s="1"/>
      <c r="P7" s="1"/>
    </row>
    <row r="8" spans="1:16" ht="12.75">
      <c r="A8" s="20" t="s">
        <v>12</v>
      </c>
      <c r="B8" s="21" t="s">
        <v>13</v>
      </c>
      <c r="C8" s="21">
        <v>2310</v>
      </c>
      <c r="D8" s="22">
        <v>0.8047619047619048</v>
      </c>
      <c r="E8" s="21">
        <v>6</v>
      </c>
      <c r="F8" s="21">
        <v>0.59</v>
      </c>
      <c r="G8" s="23">
        <v>0.0167942512</v>
      </c>
      <c r="H8" s="23">
        <v>0.2672953</v>
      </c>
      <c r="I8" s="24">
        <v>8.517116E-06</v>
      </c>
      <c r="J8" s="24">
        <v>0.0002956656</v>
      </c>
      <c r="K8" s="24">
        <v>0.002069659</v>
      </c>
      <c r="L8" s="26"/>
      <c r="M8" s="1"/>
      <c r="N8" s="1"/>
      <c r="O8" s="1"/>
      <c r="P8" s="1"/>
    </row>
    <row r="9" spans="1:16" ht="12.75">
      <c r="A9" s="20" t="s">
        <v>14</v>
      </c>
      <c r="B9" s="21" t="s">
        <v>15</v>
      </c>
      <c r="C9" s="21">
        <v>268</v>
      </c>
      <c r="D9" s="22">
        <v>0.7425373134328358</v>
      </c>
      <c r="E9" s="21">
        <v>8</v>
      </c>
      <c r="F9" s="21">
        <v>0.48</v>
      </c>
      <c r="G9" s="23">
        <v>0.0004913068</v>
      </c>
      <c r="H9" s="23">
        <v>0.2407536</v>
      </c>
      <c r="I9" s="24">
        <v>3.762498E-05</v>
      </c>
      <c r="J9" s="24">
        <v>0.001066786</v>
      </c>
      <c r="K9" s="24">
        <v>0.009142869</v>
      </c>
      <c r="L9" s="25"/>
      <c r="O9" s="1"/>
      <c r="P9" s="1"/>
    </row>
    <row r="10" spans="1:13" ht="12.75">
      <c r="A10" s="20" t="s">
        <v>16</v>
      </c>
      <c r="B10" s="21" t="s">
        <v>17</v>
      </c>
      <c r="C10" s="21">
        <v>3523</v>
      </c>
      <c r="D10" s="22">
        <v>0.514902072097644</v>
      </c>
      <c r="E10" s="21">
        <v>7</v>
      </c>
      <c r="F10" s="21">
        <v>0.67</v>
      </c>
      <c r="G10" s="23">
        <v>0.1320635156</v>
      </c>
      <c r="H10" s="23">
        <v>0.2474732</v>
      </c>
      <c r="I10" s="24">
        <v>4.230798E-05</v>
      </c>
      <c r="J10" s="24">
        <v>0.001066786</v>
      </c>
      <c r="K10" s="24">
        <v>0.01028084</v>
      </c>
      <c r="L10" s="25"/>
      <c r="M10" s="1"/>
    </row>
    <row r="11" spans="1:12" ht="12.75">
      <c r="A11" s="20" t="s">
        <v>18</v>
      </c>
      <c r="B11" s="21" t="s">
        <v>19</v>
      </c>
      <c r="C11" s="21">
        <v>6133</v>
      </c>
      <c r="D11" s="22">
        <v>0.7120495679112995</v>
      </c>
      <c r="E11" s="21">
        <v>2</v>
      </c>
      <c r="F11" s="21">
        <v>0.47</v>
      </c>
      <c r="G11" s="23">
        <v>0.1748048344</v>
      </c>
      <c r="H11" s="23">
        <v>0.2489113</v>
      </c>
      <c r="I11" s="24">
        <v>4.390067E-05</v>
      </c>
      <c r="J11" s="24">
        <v>0.001066786</v>
      </c>
      <c r="K11" s="24">
        <v>0.01066786</v>
      </c>
      <c r="L11" s="25"/>
    </row>
    <row r="12" spans="1:12" ht="12.75">
      <c r="A12" s="20" t="s">
        <v>20</v>
      </c>
      <c r="B12" s="21" t="s">
        <v>21</v>
      </c>
      <c r="C12" s="21">
        <v>684</v>
      </c>
      <c r="D12" s="22">
        <v>0.04093567251461988</v>
      </c>
      <c r="E12" s="21">
        <v>8</v>
      </c>
      <c r="F12" s="21">
        <v>0.51</v>
      </c>
      <c r="G12" s="23">
        <v>0.0749886683</v>
      </c>
      <c r="H12" s="23">
        <v>0.2378183</v>
      </c>
      <c r="I12" s="24">
        <v>6.108405E-05</v>
      </c>
      <c r="J12" s="24">
        <v>0.001349402</v>
      </c>
      <c r="K12" s="24">
        <v>0.01484342</v>
      </c>
      <c r="L12" s="27" t="s">
        <v>132</v>
      </c>
    </row>
    <row r="13" spans="1:16" ht="12.75">
      <c r="A13" s="20" t="s">
        <v>22</v>
      </c>
      <c r="B13" s="21" t="s">
        <v>23</v>
      </c>
      <c r="C13" s="21">
        <v>6606</v>
      </c>
      <c r="D13" s="22">
        <v>0.9037238873751136</v>
      </c>
      <c r="E13" s="21">
        <v>6</v>
      </c>
      <c r="F13" s="21">
        <v>0.69</v>
      </c>
      <c r="G13" s="23">
        <v>0.009726319</v>
      </c>
      <c r="H13" s="23">
        <v>0.2221122</v>
      </c>
      <c r="I13" s="24">
        <v>0.0001305126</v>
      </c>
      <c r="J13" s="24">
        <v>0.00264288</v>
      </c>
      <c r="K13" s="24">
        <v>0.03171456</v>
      </c>
      <c r="L13" s="25"/>
      <c r="M13" s="1"/>
      <c r="N13" s="1"/>
      <c r="O13" s="1"/>
      <c r="P13" s="1"/>
    </row>
    <row r="14" spans="1:16" ht="12.75">
      <c r="A14" s="20" t="s">
        <v>24</v>
      </c>
      <c r="B14" s="21" t="s">
        <v>25</v>
      </c>
      <c r="C14" s="21">
        <v>2875</v>
      </c>
      <c r="D14" s="22">
        <v>0.5349565217391304</v>
      </c>
      <c r="E14" s="21">
        <v>9</v>
      </c>
      <c r="F14" s="21">
        <v>0.49</v>
      </c>
      <c r="G14" s="23">
        <v>0.103896239</v>
      </c>
      <c r="H14" s="23">
        <v>0.2280497</v>
      </c>
      <c r="I14" s="28">
        <v>0.0001509674</v>
      </c>
      <c r="J14" s="24">
        <v>0.002821929</v>
      </c>
      <c r="K14" s="24">
        <v>0.03668508</v>
      </c>
      <c r="L14" s="27"/>
      <c r="M14" s="5"/>
      <c r="N14" s="6"/>
      <c r="O14" s="4"/>
      <c r="P14" s="4"/>
    </row>
    <row r="15" spans="1:16" ht="12.75">
      <c r="A15" s="20" t="s">
        <v>26</v>
      </c>
      <c r="B15" s="21" t="s">
        <v>27</v>
      </c>
      <c r="C15" s="21">
        <v>6663</v>
      </c>
      <c r="D15" s="22">
        <v>0.9842413327330032</v>
      </c>
      <c r="E15" s="21">
        <v>13</v>
      </c>
      <c r="F15" s="21">
        <v>0.44</v>
      </c>
      <c r="G15" s="23">
        <v>-0.007239784</v>
      </c>
      <c r="H15" s="23">
        <v>0.2217723</v>
      </c>
      <c r="I15" s="28">
        <v>0.0002227303</v>
      </c>
      <c r="J15" s="29">
        <v>0.003865961</v>
      </c>
      <c r="K15" s="21"/>
      <c r="L15" s="25"/>
      <c r="M15" s="1"/>
      <c r="N15" s="1"/>
      <c r="O15" s="1"/>
      <c r="P15" s="1"/>
    </row>
    <row r="16" spans="1:16" ht="12.75">
      <c r="A16" s="20" t="s">
        <v>28</v>
      </c>
      <c r="B16" s="21" t="s">
        <v>29</v>
      </c>
      <c r="C16" s="21">
        <v>5810</v>
      </c>
      <c r="D16" s="22">
        <v>0.3015490533562823</v>
      </c>
      <c r="E16" s="21">
        <v>8</v>
      </c>
      <c r="F16" s="21">
        <v>0.49</v>
      </c>
      <c r="G16" s="23">
        <v>0.097079592</v>
      </c>
      <c r="H16" s="23">
        <v>0.209848</v>
      </c>
      <c r="I16" s="28">
        <v>0.0004528114</v>
      </c>
      <c r="J16" s="29">
        <v>0.007335545</v>
      </c>
      <c r="K16" s="21"/>
      <c r="L16" s="25"/>
      <c r="M16" s="1"/>
      <c r="N16" s="1"/>
      <c r="O16" s="1"/>
      <c r="P16" s="1"/>
    </row>
    <row r="17" spans="1:16" ht="12.75">
      <c r="A17" s="20" t="s">
        <v>30</v>
      </c>
      <c r="B17" s="21" t="s">
        <v>31</v>
      </c>
      <c r="C17" s="21">
        <v>1948</v>
      </c>
      <c r="D17" s="22">
        <v>0.4430184804928131</v>
      </c>
      <c r="E17" s="21">
        <v>4</v>
      </c>
      <c r="F17" s="21">
        <v>0.51</v>
      </c>
      <c r="G17" s="23">
        <v>0.17627157</v>
      </c>
      <c r="H17" s="23">
        <v>0.2041888</v>
      </c>
      <c r="I17" s="28">
        <v>0.0007023069</v>
      </c>
      <c r="J17" s="29">
        <v>0.010666286</v>
      </c>
      <c r="K17" s="21"/>
      <c r="L17" s="25"/>
      <c r="M17" s="1"/>
      <c r="N17" s="1"/>
      <c r="O17" s="1"/>
      <c r="P17" s="1"/>
    </row>
    <row r="18" spans="1:16" ht="12.75">
      <c r="A18" s="20" t="s">
        <v>32</v>
      </c>
      <c r="B18" s="21" t="s">
        <v>33</v>
      </c>
      <c r="C18" s="21">
        <v>3018</v>
      </c>
      <c r="D18" s="22">
        <v>0.8714380384360504</v>
      </c>
      <c r="E18" s="21">
        <v>13</v>
      </c>
      <c r="F18" s="21">
        <v>0.45</v>
      </c>
      <c r="G18" s="23">
        <v>0.02584348</v>
      </c>
      <c r="H18" s="23">
        <v>0.1861795</v>
      </c>
      <c r="I18" s="28">
        <v>0.0010839746</v>
      </c>
      <c r="J18" s="29">
        <v>0.015494461</v>
      </c>
      <c r="K18" s="30"/>
      <c r="L18" s="26"/>
      <c r="O18" s="1"/>
      <c r="P18" s="1"/>
    </row>
    <row r="19" spans="1:16" ht="12.75">
      <c r="A19" s="20" t="s">
        <v>34</v>
      </c>
      <c r="B19" s="21" t="s">
        <v>35</v>
      </c>
      <c r="C19" s="21">
        <v>2303</v>
      </c>
      <c r="D19" s="22">
        <v>0.6821537125488494</v>
      </c>
      <c r="E19" s="21">
        <v>7</v>
      </c>
      <c r="F19" s="21">
        <v>0.21</v>
      </c>
      <c r="G19" s="23">
        <v>0.025219132</v>
      </c>
      <c r="H19" s="23">
        <v>0.1777194</v>
      </c>
      <c r="I19" s="28">
        <v>0.0026845985</v>
      </c>
      <c r="J19" s="29">
        <v>0.03624208</v>
      </c>
      <c r="K19" s="30"/>
      <c r="L19" s="26"/>
      <c r="N19" s="1"/>
      <c r="O19" s="1"/>
      <c r="P19" s="1"/>
    </row>
    <row r="20" spans="1:16" ht="12.75">
      <c r="A20" s="20" t="s">
        <v>36</v>
      </c>
      <c r="B20" s="21" t="s">
        <v>37</v>
      </c>
      <c r="C20" s="21">
        <v>3602</v>
      </c>
      <c r="D20" s="22">
        <v>0.9239311493614658</v>
      </c>
      <c r="E20" s="21">
        <v>9</v>
      </c>
      <c r="F20" s="21">
        <v>0.7</v>
      </c>
      <c r="G20" s="23">
        <v>0.010686671</v>
      </c>
      <c r="H20" s="23">
        <v>0.1740682</v>
      </c>
      <c r="I20" s="28">
        <v>0.0030459851</v>
      </c>
      <c r="J20" s="29">
        <v>0.038956546</v>
      </c>
      <c r="K20" s="30"/>
      <c r="L20" s="26"/>
      <c r="M20" s="1"/>
      <c r="N20" s="1"/>
      <c r="O20" s="1"/>
      <c r="P20" s="1"/>
    </row>
    <row r="21" spans="1:16" ht="12.75">
      <c r="A21" s="20" t="s">
        <v>38</v>
      </c>
      <c r="B21" s="21" t="s">
        <v>39</v>
      </c>
      <c r="C21" s="21">
        <v>2063</v>
      </c>
      <c r="D21" s="22">
        <v>0.5831313620940378</v>
      </c>
      <c r="E21" s="21">
        <v>5</v>
      </c>
      <c r="F21" s="21">
        <v>0.53</v>
      </c>
      <c r="G21" s="23">
        <v>0.1559214871</v>
      </c>
      <c r="H21" s="23">
        <v>0.156541</v>
      </c>
      <c r="I21" s="28">
        <v>0.005064708</v>
      </c>
      <c r="J21" s="28"/>
      <c r="K21" s="21"/>
      <c r="L21" s="27" t="s">
        <v>132</v>
      </c>
      <c r="M21" s="7"/>
      <c r="N21" s="1"/>
      <c r="O21" s="1"/>
      <c r="P21" s="1"/>
    </row>
    <row r="22" spans="1:16" ht="12.75">
      <c r="A22" s="20" t="s">
        <v>40</v>
      </c>
      <c r="B22" s="21" t="s">
        <v>41</v>
      </c>
      <c r="C22" s="21">
        <v>5625</v>
      </c>
      <c r="D22" s="22">
        <v>0.5214222222222222</v>
      </c>
      <c r="E22" s="21">
        <v>3</v>
      </c>
      <c r="F22" s="21">
        <v>0.37</v>
      </c>
      <c r="G22" s="23">
        <v>0.0244364629</v>
      </c>
      <c r="H22" s="23">
        <v>0.1625847</v>
      </c>
      <c r="I22" s="28">
        <v>0.005244026</v>
      </c>
      <c r="J22" s="28"/>
      <c r="K22" s="21"/>
      <c r="L22" s="27"/>
      <c r="M22" s="7"/>
      <c r="N22" s="1"/>
      <c r="O22" s="1"/>
      <c r="P22" s="1"/>
    </row>
    <row r="23" spans="1:16" ht="12.75">
      <c r="A23" s="20" t="s">
        <v>42</v>
      </c>
      <c r="B23" s="21" t="s">
        <v>43</v>
      </c>
      <c r="C23" s="21">
        <v>576</v>
      </c>
      <c r="D23" s="22">
        <v>0.029513888888888888</v>
      </c>
      <c r="E23" s="21">
        <v>7</v>
      </c>
      <c r="F23" s="21">
        <v>0.31</v>
      </c>
      <c r="G23" s="23">
        <v>0.0793786681</v>
      </c>
      <c r="H23" s="23">
        <v>0.1610447</v>
      </c>
      <c r="I23" s="28">
        <v>0.005626476</v>
      </c>
      <c r="J23" s="28"/>
      <c r="K23" s="21"/>
      <c r="L23" s="27"/>
      <c r="M23" s="7"/>
      <c r="N23" s="1"/>
      <c r="O23" s="1"/>
      <c r="P23" s="1"/>
    </row>
    <row r="24" spans="1:16" ht="12.75">
      <c r="A24" s="20" t="s">
        <v>44</v>
      </c>
      <c r="B24" s="21" t="s">
        <v>45</v>
      </c>
      <c r="C24" s="21">
        <v>1647</v>
      </c>
      <c r="D24" s="22">
        <v>0.6338797814207651</v>
      </c>
      <c r="E24" s="21">
        <v>13</v>
      </c>
      <c r="F24" s="21">
        <v>0.63</v>
      </c>
      <c r="G24" s="23">
        <v>0.0765404345</v>
      </c>
      <c r="H24" s="23">
        <v>0.1574011</v>
      </c>
      <c r="I24" s="28">
        <v>0.006725638</v>
      </c>
      <c r="J24" s="28"/>
      <c r="K24" s="21"/>
      <c r="L24" s="27"/>
      <c r="M24" s="7"/>
      <c r="N24" s="1"/>
      <c r="O24" s="1"/>
      <c r="P24" s="1"/>
    </row>
    <row r="25" spans="1:16" ht="12.75">
      <c r="A25" s="20" t="s">
        <v>46</v>
      </c>
      <c r="B25" s="21" t="s">
        <v>47</v>
      </c>
      <c r="C25" s="21">
        <v>3007</v>
      </c>
      <c r="D25" s="22">
        <v>0.3202527435982707</v>
      </c>
      <c r="E25" s="21">
        <v>10</v>
      </c>
      <c r="F25" s="21">
        <v>0.56</v>
      </c>
      <c r="G25" s="23">
        <v>0.069415066</v>
      </c>
      <c r="H25" s="23">
        <v>0.1540063</v>
      </c>
      <c r="I25" s="28">
        <v>0.007705113</v>
      </c>
      <c r="J25" s="28"/>
      <c r="K25" s="21"/>
      <c r="L25" s="27"/>
      <c r="M25" s="7"/>
      <c r="N25" s="1"/>
      <c r="O25" s="1"/>
      <c r="P25" s="1"/>
    </row>
    <row r="26" spans="1:16" ht="12.75">
      <c r="A26" s="20" t="s">
        <v>48</v>
      </c>
      <c r="B26" s="21" t="s">
        <v>49</v>
      </c>
      <c r="C26" s="21">
        <v>1513</v>
      </c>
      <c r="D26" s="22">
        <v>0.5558493060145406</v>
      </c>
      <c r="E26" s="21">
        <v>8</v>
      </c>
      <c r="F26" s="21">
        <v>0.55</v>
      </c>
      <c r="G26" s="23">
        <v>0.0763615853</v>
      </c>
      <c r="H26" s="23">
        <v>0.153966</v>
      </c>
      <c r="I26" s="28">
        <v>0.007718747</v>
      </c>
      <c r="J26" s="28"/>
      <c r="K26" s="21"/>
      <c r="L26" s="27"/>
      <c r="M26" s="7"/>
      <c r="N26" s="1"/>
      <c r="O26" s="1"/>
      <c r="P26" s="1"/>
    </row>
    <row r="27" spans="1:16" ht="12.75">
      <c r="A27" s="20" t="s">
        <v>50</v>
      </c>
      <c r="B27" s="21" t="s">
        <v>51</v>
      </c>
      <c r="C27" s="21">
        <v>431</v>
      </c>
      <c r="D27" s="22">
        <v>0.4431554524361949</v>
      </c>
      <c r="E27" s="21">
        <v>5</v>
      </c>
      <c r="F27" s="21">
        <v>0.4</v>
      </c>
      <c r="G27" s="23">
        <v>0.0029347597</v>
      </c>
      <c r="H27" s="23">
        <v>0.1455341</v>
      </c>
      <c r="I27" s="28">
        <v>0.011073442</v>
      </c>
      <c r="J27" s="28"/>
      <c r="K27" s="21"/>
      <c r="L27" s="27"/>
      <c r="M27" s="7"/>
      <c r="N27" s="1"/>
      <c r="O27" s="1"/>
      <c r="P27" s="1"/>
    </row>
    <row r="28" spans="1:16" ht="12.75">
      <c r="A28" s="20" t="s">
        <v>52</v>
      </c>
      <c r="B28" s="21" t="s">
        <v>53</v>
      </c>
      <c r="C28" s="21">
        <v>1582</v>
      </c>
      <c r="D28" s="22">
        <v>0.18520859671302148</v>
      </c>
      <c r="E28" s="21">
        <v>7</v>
      </c>
      <c r="F28" s="21">
        <v>0.37</v>
      </c>
      <c r="G28" s="23">
        <v>0.1069332006</v>
      </c>
      <c r="H28" s="23">
        <v>0.1420901</v>
      </c>
      <c r="I28" s="28">
        <v>0.01189912</v>
      </c>
      <c r="J28" s="28"/>
      <c r="K28" s="21"/>
      <c r="L28" s="27"/>
      <c r="M28" s="7"/>
      <c r="N28" s="1"/>
      <c r="O28" s="1"/>
      <c r="P28" s="1"/>
    </row>
    <row r="29" spans="1:16" ht="12.75">
      <c r="A29" s="31" t="s">
        <v>54</v>
      </c>
      <c r="B29" s="21" t="s">
        <v>55</v>
      </c>
      <c r="C29" s="21">
        <v>1987</v>
      </c>
      <c r="D29" s="22">
        <v>0.7971816809260192</v>
      </c>
      <c r="E29" s="21">
        <v>11</v>
      </c>
      <c r="F29" s="21">
        <v>0.52</v>
      </c>
      <c r="G29" s="23">
        <v>0.0841767982</v>
      </c>
      <c r="H29" s="23">
        <v>0.1363538</v>
      </c>
      <c r="I29" s="28">
        <v>0.012662507</v>
      </c>
      <c r="J29" s="28"/>
      <c r="K29" s="21"/>
      <c r="L29" s="27"/>
      <c r="M29" s="7"/>
      <c r="N29" s="1"/>
      <c r="O29" s="1"/>
      <c r="P29" s="1"/>
    </row>
    <row r="30" spans="1:16" ht="12.75">
      <c r="A30" s="20" t="s">
        <v>56</v>
      </c>
      <c r="B30" s="21" t="s">
        <v>57</v>
      </c>
      <c r="C30" s="21">
        <v>3619</v>
      </c>
      <c r="D30" s="22">
        <v>0.500690798563139</v>
      </c>
      <c r="E30" s="21">
        <v>7</v>
      </c>
      <c r="F30" s="21">
        <v>0.54</v>
      </c>
      <c r="G30" s="23">
        <v>0.1380870737</v>
      </c>
      <c r="H30" s="23">
        <v>0.1375738</v>
      </c>
      <c r="I30" s="28">
        <v>0.012697475</v>
      </c>
      <c r="J30" s="28"/>
      <c r="K30" s="21"/>
      <c r="L30" s="27"/>
      <c r="M30" s="7"/>
      <c r="N30" s="1"/>
      <c r="O30" s="1"/>
      <c r="P30" s="1"/>
    </row>
    <row r="31" spans="1:16" ht="12.75">
      <c r="A31" s="20" t="s">
        <v>58</v>
      </c>
      <c r="B31" s="21" t="s">
        <v>59</v>
      </c>
      <c r="C31" s="21">
        <v>1839</v>
      </c>
      <c r="D31" s="22">
        <v>0.9140837411636759</v>
      </c>
      <c r="E31" s="21">
        <v>2</v>
      </c>
      <c r="F31" s="21">
        <v>0.35</v>
      </c>
      <c r="G31" s="23">
        <v>0.0003558767</v>
      </c>
      <c r="H31" s="23">
        <v>0.139959</v>
      </c>
      <c r="I31" s="28">
        <v>0.013152449</v>
      </c>
      <c r="J31" s="28"/>
      <c r="K31" s="21"/>
      <c r="L31" s="27"/>
      <c r="M31" s="7"/>
      <c r="N31" s="1"/>
      <c r="O31" s="1"/>
      <c r="P31" s="1"/>
    </row>
    <row r="32" spans="1:16" ht="12.75">
      <c r="A32" s="31" t="s">
        <v>60</v>
      </c>
      <c r="B32" s="21" t="s">
        <v>61</v>
      </c>
      <c r="C32" s="21">
        <v>7966</v>
      </c>
      <c r="D32" s="22">
        <v>0.9893296510168215</v>
      </c>
      <c r="E32" s="21">
        <v>11</v>
      </c>
      <c r="F32" s="21">
        <v>0.72</v>
      </c>
      <c r="G32" s="23">
        <v>0.0042222917</v>
      </c>
      <c r="H32" s="23">
        <v>0.1304628</v>
      </c>
      <c r="I32" s="28">
        <v>0.016220465</v>
      </c>
      <c r="J32" s="28"/>
      <c r="K32" s="21"/>
      <c r="L32" s="27"/>
      <c r="M32" s="7"/>
      <c r="N32" s="1"/>
      <c r="O32" s="1"/>
      <c r="P32" s="1"/>
    </row>
    <row r="33" spans="1:16" ht="12.75">
      <c r="A33" s="20" t="s">
        <v>62</v>
      </c>
      <c r="B33" s="21" t="s">
        <v>63</v>
      </c>
      <c r="C33" s="21">
        <v>3004</v>
      </c>
      <c r="D33" s="22">
        <v>0.8508655126498003</v>
      </c>
      <c r="E33" s="21">
        <v>9</v>
      </c>
      <c r="F33" s="21">
        <v>0.64</v>
      </c>
      <c r="G33" s="23">
        <v>0.06058355</v>
      </c>
      <c r="H33" s="23">
        <v>0.1292413</v>
      </c>
      <c r="I33" s="28">
        <v>0.017056317</v>
      </c>
      <c r="J33" s="28"/>
      <c r="K33" s="21"/>
      <c r="L33" s="27"/>
      <c r="M33" s="7"/>
      <c r="N33" s="1"/>
      <c r="O33" s="1"/>
      <c r="P33" s="1"/>
    </row>
    <row r="34" spans="1:16" ht="12.75">
      <c r="A34" s="20" t="s">
        <v>64</v>
      </c>
      <c r="B34" s="21" t="s">
        <v>65</v>
      </c>
      <c r="C34" s="21">
        <v>2678</v>
      </c>
      <c r="D34" s="22">
        <v>0.4940253920836445</v>
      </c>
      <c r="E34" s="21">
        <v>5</v>
      </c>
      <c r="F34" s="21">
        <v>0.55</v>
      </c>
      <c r="G34" s="23">
        <v>0.0946651691</v>
      </c>
      <c r="H34" s="23">
        <v>0.1312682</v>
      </c>
      <c r="I34" s="28">
        <v>0.019829371</v>
      </c>
      <c r="J34" s="28"/>
      <c r="K34" s="21"/>
      <c r="L34" s="27"/>
      <c r="M34" s="7"/>
      <c r="N34" s="1"/>
      <c r="O34" s="1"/>
      <c r="P34" s="1"/>
    </row>
    <row r="35" spans="1:16" ht="12.75">
      <c r="A35" s="20" t="s">
        <v>66</v>
      </c>
      <c r="B35" s="21" t="s">
        <v>67</v>
      </c>
      <c r="C35" s="21">
        <v>2651</v>
      </c>
      <c r="D35" s="22">
        <v>0.11693700490380989</v>
      </c>
      <c r="E35" s="21">
        <v>13</v>
      </c>
      <c r="F35" s="21">
        <v>0.53</v>
      </c>
      <c r="G35" s="23">
        <v>0.1543307635</v>
      </c>
      <c r="H35" s="23">
        <v>0.1277992</v>
      </c>
      <c r="I35" s="28">
        <v>0.021964936</v>
      </c>
      <c r="J35" s="28"/>
      <c r="K35" s="21"/>
      <c r="L35" s="27"/>
      <c r="M35" s="7"/>
      <c r="N35" s="1"/>
      <c r="O35" s="1"/>
      <c r="P35" s="1"/>
    </row>
    <row r="36" spans="1:16" ht="12.75">
      <c r="A36" s="20" t="s">
        <v>68</v>
      </c>
      <c r="B36" s="21" t="s">
        <v>69</v>
      </c>
      <c r="C36" s="21">
        <v>3286</v>
      </c>
      <c r="D36" s="22">
        <v>0.4065733414485697</v>
      </c>
      <c r="E36" s="21">
        <v>10</v>
      </c>
      <c r="F36" s="21">
        <v>0.67</v>
      </c>
      <c r="G36" s="23">
        <v>0.1999335224</v>
      </c>
      <c r="H36" s="23">
        <v>0.1267659</v>
      </c>
      <c r="I36" s="28">
        <v>0.023283734</v>
      </c>
      <c r="J36" s="28"/>
      <c r="K36" s="21"/>
      <c r="L36" s="27"/>
      <c r="M36" s="7"/>
      <c r="N36" s="1"/>
      <c r="O36" s="1"/>
      <c r="P36" s="1"/>
    </row>
    <row r="37" spans="1:16" ht="12.75">
      <c r="A37" s="20" t="s">
        <v>70</v>
      </c>
      <c r="B37" s="21" t="s">
        <v>71</v>
      </c>
      <c r="C37" s="21">
        <v>1542</v>
      </c>
      <c r="D37" s="22">
        <v>0.9293125810635539</v>
      </c>
      <c r="E37" s="21">
        <v>10</v>
      </c>
      <c r="F37" s="21">
        <v>0.57</v>
      </c>
      <c r="G37" s="23">
        <v>0.0013102479</v>
      </c>
      <c r="H37" s="23">
        <v>0.1210797</v>
      </c>
      <c r="I37" s="28">
        <v>0.026972885</v>
      </c>
      <c r="J37" s="28"/>
      <c r="K37" s="21"/>
      <c r="L37" s="27" t="s">
        <v>133</v>
      </c>
      <c r="M37" s="7"/>
      <c r="N37" s="8"/>
      <c r="O37" s="1"/>
      <c r="P37" s="1"/>
    </row>
    <row r="38" spans="1:16" ht="12.75">
      <c r="A38" s="20" t="s">
        <v>72</v>
      </c>
      <c r="B38" s="21" t="s">
        <v>73</v>
      </c>
      <c r="C38" s="21">
        <v>830</v>
      </c>
      <c r="D38" s="22">
        <v>0.7469879518072289</v>
      </c>
      <c r="E38" s="21">
        <v>8</v>
      </c>
      <c r="F38" s="21">
        <v>0.63</v>
      </c>
      <c r="G38" s="23">
        <v>0.0515177845</v>
      </c>
      <c r="H38" s="23">
        <v>0.1180997</v>
      </c>
      <c r="I38" s="28">
        <v>0.02812092</v>
      </c>
      <c r="J38" s="28"/>
      <c r="K38" s="21"/>
      <c r="L38" s="27" t="s">
        <v>133</v>
      </c>
      <c r="M38" s="7"/>
      <c r="N38" s="8"/>
      <c r="O38" s="1"/>
      <c r="P38" s="1"/>
    </row>
    <row r="39" spans="1:16" ht="12.75">
      <c r="A39" s="20" t="s">
        <v>74</v>
      </c>
      <c r="B39" s="21" t="s">
        <v>75</v>
      </c>
      <c r="C39" s="21">
        <v>996</v>
      </c>
      <c r="D39" s="22">
        <v>0.07429718875502007</v>
      </c>
      <c r="E39" s="21">
        <v>9</v>
      </c>
      <c r="F39" s="21">
        <v>0.5</v>
      </c>
      <c r="G39" s="23">
        <v>0.1524821453</v>
      </c>
      <c r="H39" s="23">
        <v>0.1166036</v>
      </c>
      <c r="I39" s="28">
        <v>0.029484017</v>
      </c>
      <c r="J39" s="28"/>
      <c r="K39" s="21"/>
      <c r="L39" s="25"/>
      <c r="M39" s="1"/>
      <c r="N39" s="1"/>
      <c r="O39" s="1"/>
      <c r="P39" s="1"/>
    </row>
    <row r="40" spans="1:16" ht="12.75">
      <c r="A40" s="20" t="s">
        <v>76</v>
      </c>
      <c r="B40" s="21" t="s">
        <v>77</v>
      </c>
      <c r="C40" s="21">
        <v>3290</v>
      </c>
      <c r="D40" s="22">
        <v>0.7483282674772036</v>
      </c>
      <c r="E40" s="21">
        <v>10</v>
      </c>
      <c r="F40" s="21">
        <v>0.7</v>
      </c>
      <c r="G40" s="23">
        <v>0.0262437477</v>
      </c>
      <c r="H40" s="23">
        <v>0.1155634</v>
      </c>
      <c r="I40" s="28">
        <v>0.032434752</v>
      </c>
      <c r="J40" s="28"/>
      <c r="K40" s="21"/>
      <c r="L40" s="25"/>
      <c r="M40" s="1"/>
      <c r="N40" s="1"/>
      <c r="O40" s="1"/>
      <c r="P40" s="1"/>
    </row>
    <row r="41" spans="1:16" ht="12.75">
      <c r="A41" s="20" t="s">
        <v>78</v>
      </c>
      <c r="B41" s="21" t="s">
        <v>79</v>
      </c>
      <c r="C41" s="21">
        <v>2501</v>
      </c>
      <c r="D41" s="22">
        <v>0.267093162734906</v>
      </c>
      <c r="E41" s="21">
        <v>13</v>
      </c>
      <c r="F41" s="21">
        <v>0.56</v>
      </c>
      <c r="G41" s="23">
        <v>0.1169408628</v>
      </c>
      <c r="H41" s="23">
        <v>0.1174222</v>
      </c>
      <c r="I41" s="28">
        <v>0.032704553</v>
      </c>
      <c r="J41" s="28"/>
      <c r="K41" s="21"/>
      <c r="L41" s="27"/>
      <c r="M41" s="7"/>
      <c r="N41" s="1"/>
      <c r="O41" s="1"/>
      <c r="P41" s="1"/>
    </row>
    <row r="42" spans="1:16" ht="12.75">
      <c r="A42" s="20" t="s">
        <v>80</v>
      </c>
      <c r="B42" s="21" t="s">
        <v>81</v>
      </c>
      <c r="C42" s="21">
        <v>1604</v>
      </c>
      <c r="D42" s="22">
        <v>0.11346633416458853</v>
      </c>
      <c r="E42" s="21">
        <v>11</v>
      </c>
      <c r="F42" s="21">
        <v>0.49</v>
      </c>
      <c r="G42" s="23">
        <v>0.1549811442</v>
      </c>
      <c r="H42" s="23">
        <v>0.1160933</v>
      </c>
      <c r="I42" s="28">
        <v>0.034268578</v>
      </c>
      <c r="J42" s="28"/>
      <c r="K42" s="21"/>
      <c r="L42" s="27"/>
      <c r="M42" s="7"/>
      <c r="N42" s="1"/>
      <c r="O42" s="1"/>
      <c r="P42" s="1"/>
    </row>
    <row r="43" spans="1:16" ht="12.75">
      <c r="A43" s="20" t="s">
        <v>82</v>
      </c>
      <c r="B43" s="21" t="s">
        <v>83</v>
      </c>
      <c r="C43" s="21">
        <v>2950</v>
      </c>
      <c r="D43" s="22">
        <v>0.32949152542372884</v>
      </c>
      <c r="E43" s="21">
        <v>5</v>
      </c>
      <c r="F43" s="21">
        <v>0.25</v>
      </c>
      <c r="G43" s="23">
        <v>0.1105918062</v>
      </c>
      <c r="H43" s="23">
        <v>0.1155533</v>
      </c>
      <c r="I43" s="28">
        <v>0.034921402</v>
      </c>
      <c r="J43" s="28"/>
      <c r="K43" s="21"/>
      <c r="L43" s="27"/>
      <c r="M43" s="7"/>
      <c r="N43" s="1"/>
      <c r="O43" s="1"/>
      <c r="P43" s="1"/>
    </row>
    <row r="44" spans="1:13" ht="12.75">
      <c r="A44" s="20" t="s">
        <v>84</v>
      </c>
      <c r="B44" s="21" t="s">
        <v>85</v>
      </c>
      <c r="C44" s="21">
        <v>1762</v>
      </c>
      <c r="D44" s="22">
        <v>0.32122587968217936</v>
      </c>
      <c r="E44" s="21">
        <v>5</v>
      </c>
      <c r="F44" s="21">
        <v>0.53</v>
      </c>
      <c r="G44" s="23">
        <v>0.1607310149</v>
      </c>
      <c r="H44" s="23">
        <v>0.1146687</v>
      </c>
      <c r="I44" s="28">
        <v>0.035151001</v>
      </c>
      <c r="J44" s="28"/>
      <c r="K44" s="21"/>
      <c r="L44" s="27" t="s">
        <v>132</v>
      </c>
      <c r="M44" s="7"/>
    </row>
    <row r="45" spans="1:13" ht="12.75">
      <c r="A45" s="20" t="s">
        <v>86</v>
      </c>
      <c r="B45" s="21" t="s">
        <v>87</v>
      </c>
      <c r="C45" s="21">
        <v>963</v>
      </c>
      <c r="D45" s="22">
        <v>0.11214953271028037</v>
      </c>
      <c r="E45" s="21">
        <v>7</v>
      </c>
      <c r="F45" s="21">
        <v>0.45</v>
      </c>
      <c r="G45" s="23">
        <v>0.1192906284</v>
      </c>
      <c r="H45" s="23">
        <v>0.1151074</v>
      </c>
      <c r="I45" s="28">
        <v>0.03546813</v>
      </c>
      <c r="J45" s="28"/>
      <c r="K45" s="21"/>
      <c r="L45" s="27"/>
      <c r="M45" s="7"/>
    </row>
    <row r="46" spans="1:16" ht="12.75">
      <c r="A46" s="20" t="s">
        <v>88</v>
      </c>
      <c r="B46" s="21" t="s">
        <v>89</v>
      </c>
      <c r="C46" s="21">
        <v>5087</v>
      </c>
      <c r="D46" s="22">
        <v>0.09494790642815018</v>
      </c>
      <c r="E46" s="21">
        <v>10</v>
      </c>
      <c r="F46" s="21">
        <v>0.53</v>
      </c>
      <c r="G46" s="23">
        <v>0.2747722887</v>
      </c>
      <c r="H46" s="23">
        <v>0.1091739</v>
      </c>
      <c r="I46" s="28">
        <v>0.03665115</v>
      </c>
      <c r="J46" s="28"/>
      <c r="K46" s="21"/>
      <c r="L46" s="27" t="s">
        <v>132</v>
      </c>
      <c r="M46" s="7"/>
      <c r="N46" s="8"/>
      <c r="O46" s="1"/>
      <c r="P46" s="1"/>
    </row>
    <row r="47" spans="1:13" ht="12.75">
      <c r="A47" s="31" t="s">
        <v>90</v>
      </c>
      <c r="B47" s="21" t="s">
        <v>91</v>
      </c>
      <c r="C47" s="21">
        <v>1926</v>
      </c>
      <c r="D47" s="22">
        <v>0.3618899273104881</v>
      </c>
      <c r="E47" s="21">
        <v>4</v>
      </c>
      <c r="F47" s="21">
        <v>0.58</v>
      </c>
      <c r="G47" s="23">
        <v>0.0751952817</v>
      </c>
      <c r="H47" s="23">
        <v>0.1122998</v>
      </c>
      <c r="I47" s="28">
        <v>0.039686642</v>
      </c>
      <c r="J47" s="28"/>
      <c r="K47" s="21"/>
      <c r="L47" s="27"/>
      <c r="M47" s="7"/>
    </row>
    <row r="48" spans="1:16" ht="12.75">
      <c r="A48" s="32" t="s">
        <v>92</v>
      </c>
      <c r="B48" s="33" t="s">
        <v>93</v>
      </c>
      <c r="C48" s="33">
        <v>1300</v>
      </c>
      <c r="D48" s="34">
        <v>0.20384615384615384</v>
      </c>
      <c r="E48" s="33">
        <v>8</v>
      </c>
      <c r="F48" s="33">
        <v>0.49</v>
      </c>
      <c r="G48" s="35">
        <v>0.2191181304</v>
      </c>
      <c r="H48" s="35">
        <v>0.1066086</v>
      </c>
      <c r="I48" s="36">
        <v>0.041036386</v>
      </c>
      <c r="J48" s="36"/>
      <c r="K48" s="33"/>
      <c r="L48" s="37" t="s">
        <v>132</v>
      </c>
      <c r="M48" s="7"/>
      <c r="N48" s="8"/>
      <c r="O48" s="1"/>
      <c r="P48" s="1"/>
    </row>
    <row r="50" spans="1:2" ht="12.75">
      <c r="A50" s="21" t="s">
        <v>147</v>
      </c>
      <c r="B50" s="61" t="s">
        <v>146</v>
      </c>
    </row>
    <row r="51" spans="1:2" ht="12.75">
      <c r="A51" s="21" t="s">
        <v>148</v>
      </c>
      <c r="B51" s="61" t="s">
        <v>145</v>
      </c>
    </row>
    <row r="52" spans="1:2" ht="12.75">
      <c r="A52" s="21" t="s">
        <v>149</v>
      </c>
      <c r="B52" t="s">
        <v>144</v>
      </c>
    </row>
    <row r="53" spans="1:2" ht="12.75">
      <c r="A53" s="22" t="s">
        <v>150</v>
      </c>
      <c r="B53" t="s">
        <v>143</v>
      </c>
    </row>
    <row r="54" spans="1:2" ht="12.75">
      <c r="A54" s="21" t="s">
        <v>151</v>
      </c>
      <c r="B54" t="s">
        <v>142</v>
      </c>
    </row>
    <row r="55" spans="1:2" ht="12.75">
      <c r="A55" s="21" t="s">
        <v>152</v>
      </c>
      <c r="B55" t="s">
        <v>141</v>
      </c>
    </row>
    <row r="56" spans="1:2" ht="12.75">
      <c r="A56" s="23" t="s">
        <v>153</v>
      </c>
      <c r="B56" t="s">
        <v>140</v>
      </c>
    </row>
    <row r="57" spans="1:2" ht="12.75">
      <c r="A57" s="21" t="s">
        <v>154</v>
      </c>
      <c r="B57" t="s">
        <v>139</v>
      </c>
    </row>
    <row r="58" spans="1:2" ht="12.75">
      <c r="A58" s="21" t="s">
        <v>155</v>
      </c>
      <c r="B58" t="s">
        <v>138</v>
      </c>
    </row>
    <row r="59" spans="1:2" ht="12.75">
      <c r="A59" s="21" t="s">
        <v>156</v>
      </c>
      <c r="B59" t="s">
        <v>137</v>
      </c>
    </row>
    <row r="60" spans="1:2" ht="12.75">
      <c r="A60" s="21" t="s">
        <v>157</v>
      </c>
      <c r="B60" t="s">
        <v>136</v>
      </c>
    </row>
    <row r="61" ht="12.75">
      <c r="A61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3" sqref="B3:B4"/>
    </sheetView>
  </sheetViews>
  <sheetFormatPr defaultColWidth="11.421875" defaultRowHeight="12.75"/>
  <cols>
    <col min="1" max="1" width="10.57421875" style="0" bestFit="1" customWidth="1"/>
    <col min="2" max="2" width="6.140625" style="0" bestFit="1" customWidth="1"/>
    <col min="3" max="3" width="8.28125" style="0" bestFit="1" customWidth="1"/>
    <col min="4" max="4" width="8.140625" style="0" bestFit="1" customWidth="1"/>
    <col min="5" max="5" width="6.00390625" style="0" bestFit="1" customWidth="1"/>
    <col min="6" max="6" width="5.00390625" style="0" bestFit="1" customWidth="1"/>
  </cols>
  <sheetData>
    <row r="1" spans="1:10" ht="12.75">
      <c r="A1" s="14"/>
      <c r="B1" s="15"/>
      <c r="C1" s="15"/>
      <c r="D1" s="15"/>
      <c r="E1" s="15"/>
      <c r="F1" s="15"/>
      <c r="G1" s="14" t="s">
        <v>158</v>
      </c>
      <c r="H1" s="19"/>
      <c r="I1" s="14" t="s">
        <v>159</v>
      </c>
      <c r="J1" s="19"/>
    </row>
    <row r="2" spans="1:10" ht="12.75">
      <c r="A2" s="32" t="s">
        <v>94</v>
      </c>
      <c r="B2" s="33" t="s">
        <v>95</v>
      </c>
      <c r="C2" s="33" t="s">
        <v>96</v>
      </c>
      <c r="D2" s="34" t="s">
        <v>97</v>
      </c>
      <c r="E2" s="33" t="s">
        <v>98</v>
      </c>
      <c r="F2" s="33" t="s">
        <v>99</v>
      </c>
      <c r="G2" s="32" t="s">
        <v>160</v>
      </c>
      <c r="H2" s="38" t="s">
        <v>100</v>
      </c>
      <c r="I2" s="32" t="s">
        <v>160</v>
      </c>
      <c r="J2" s="38" t="s">
        <v>100</v>
      </c>
    </row>
    <row r="3" spans="1:10" ht="12.75">
      <c r="A3" s="14" t="s">
        <v>111</v>
      </c>
      <c r="B3" s="15" t="s">
        <v>112</v>
      </c>
      <c r="C3" s="15">
        <v>2146</v>
      </c>
      <c r="D3" s="16">
        <v>0.07735321528424977</v>
      </c>
      <c r="E3" s="15">
        <v>2</v>
      </c>
      <c r="F3" s="15">
        <v>0.48</v>
      </c>
      <c r="G3" s="14">
        <v>0.016</v>
      </c>
      <c r="H3" s="19">
        <v>0.004</v>
      </c>
      <c r="I3" s="14">
        <v>0.103</v>
      </c>
      <c r="J3" s="19">
        <v>0.032</v>
      </c>
    </row>
    <row r="4" spans="1:10" ht="12.75">
      <c r="A4" s="32" t="s">
        <v>113</v>
      </c>
      <c r="B4" s="33" t="s">
        <v>114</v>
      </c>
      <c r="C4" s="33">
        <v>1355</v>
      </c>
      <c r="D4" s="34">
        <v>0.0929889298892989</v>
      </c>
      <c r="E4" s="33">
        <v>7</v>
      </c>
      <c r="F4" s="33">
        <v>0.66</v>
      </c>
      <c r="G4" s="32">
        <v>0.004</v>
      </c>
      <c r="H4" s="38">
        <v>0.005</v>
      </c>
      <c r="I4" s="32">
        <v>0.058</v>
      </c>
      <c r="J4" s="38">
        <v>0.032</v>
      </c>
    </row>
    <row r="6" spans="1:2" ht="12.75">
      <c r="A6" s="21" t="s">
        <v>147</v>
      </c>
      <c r="B6" s="61" t="s">
        <v>146</v>
      </c>
    </row>
    <row r="7" spans="1:2" ht="12.75">
      <c r="A7" s="21" t="s">
        <v>148</v>
      </c>
      <c r="B7" s="61" t="s">
        <v>145</v>
      </c>
    </row>
    <row r="8" spans="1:2" ht="12.75">
      <c r="A8" s="21" t="s">
        <v>149</v>
      </c>
      <c r="B8" t="s">
        <v>144</v>
      </c>
    </row>
    <row r="9" spans="1:2" ht="12.75">
      <c r="A9" s="22" t="s">
        <v>150</v>
      </c>
      <c r="B9" t="s">
        <v>143</v>
      </c>
    </row>
    <row r="10" spans="1:2" ht="12.75">
      <c r="A10" s="21" t="s">
        <v>151</v>
      </c>
      <c r="B10" t="s">
        <v>142</v>
      </c>
    </row>
    <row r="11" spans="1:2" ht="12.75">
      <c r="A11" s="21" t="s">
        <v>152</v>
      </c>
      <c r="B11" t="s">
        <v>141</v>
      </c>
    </row>
    <row r="12" spans="1:5" ht="12.75">
      <c r="A12" s="21" t="s">
        <v>161</v>
      </c>
      <c r="B12" s="30"/>
      <c r="C12" s="30"/>
      <c r="D12" s="30" t="s">
        <v>162</v>
      </c>
      <c r="E12" s="30"/>
    </row>
    <row r="13" spans="1:5" ht="12.75">
      <c r="A13" s="21" t="s">
        <v>159</v>
      </c>
      <c r="B13" s="30"/>
      <c r="C13" s="30"/>
      <c r="D13" s="30" t="s">
        <v>163</v>
      </c>
      <c r="E13" s="30"/>
    </row>
    <row r="14" spans="1:5" ht="12.75">
      <c r="A14" s="21" t="s">
        <v>160</v>
      </c>
      <c r="B14" s="30"/>
      <c r="C14" s="30"/>
      <c r="D14" s="30" t="s">
        <v>164</v>
      </c>
      <c r="E14" s="30"/>
    </row>
    <row r="15" spans="1:5" ht="12.75">
      <c r="A15" s="21" t="s">
        <v>100</v>
      </c>
      <c r="B15" s="30"/>
      <c r="C15" s="30"/>
      <c r="D15" s="30" t="s">
        <v>165</v>
      </c>
      <c r="E15" s="30"/>
    </row>
    <row r="16" spans="1:5" ht="12.75">
      <c r="A16" s="30"/>
      <c r="B16" s="30"/>
      <c r="C16" s="30"/>
      <c r="D16" s="30"/>
      <c r="E16" s="3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2" sqref="A2:B3"/>
    </sheetView>
  </sheetViews>
  <sheetFormatPr defaultColWidth="11.421875" defaultRowHeight="12.75"/>
  <cols>
    <col min="1" max="1" width="9.57421875" style="0" bestFit="1" customWidth="1"/>
    <col min="2" max="2" width="8.421875" style="0" bestFit="1" customWidth="1"/>
    <col min="3" max="3" width="7.28125" style="0" bestFit="1" customWidth="1"/>
    <col min="4" max="4" width="5.57421875" style="0" bestFit="1" customWidth="1"/>
    <col min="5" max="5" width="5.57421875" style="0" customWidth="1"/>
    <col min="6" max="6" width="8.140625" style="0" bestFit="1" customWidth="1"/>
    <col min="7" max="7" width="3.00390625" style="0" bestFit="1" customWidth="1"/>
    <col min="8" max="8" width="5.00390625" style="0" bestFit="1" customWidth="1"/>
    <col min="9" max="9" width="5.57421875" style="0" bestFit="1" customWidth="1"/>
    <col min="10" max="10" width="6.28125" style="0" bestFit="1" customWidth="1"/>
    <col min="11" max="11" width="9.421875" style="0" bestFit="1" customWidth="1"/>
    <col min="12" max="12" width="3.421875" style="0" bestFit="1" customWidth="1"/>
    <col min="13" max="14" width="6.57421875" style="0" bestFit="1" customWidth="1"/>
    <col min="15" max="15" width="6.00390625" style="0" bestFit="1" customWidth="1"/>
    <col min="16" max="16" width="9.140625" style="0" bestFit="1" customWidth="1"/>
    <col min="17" max="19" width="8.421875" style="0" bestFit="1" customWidth="1"/>
    <col min="20" max="20" width="12.00390625" style="0" bestFit="1" customWidth="1"/>
  </cols>
  <sheetData>
    <row r="1" spans="1:19" ht="12.75">
      <c r="A1" s="39" t="s">
        <v>115</v>
      </c>
      <c r="B1" s="40" t="s">
        <v>116</v>
      </c>
      <c r="C1" s="40" t="s">
        <v>131</v>
      </c>
      <c r="D1" s="40" t="s">
        <v>117</v>
      </c>
      <c r="E1" s="10" t="s">
        <v>109</v>
      </c>
      <c r="F1" s="11" t="s">
        <v>97</v>
      </c>
      <c r="G1" s="10" t="s">
        <v>98</v>
      </c>
      <c r="H1" s="10" t="s">
        <v>99</v>
      </c>
      <c r="I1" s="41" t="s">
        <v>123</v>
      </c>
      <c r="J1" s="40" t="s">
        <v>118</v>
      </c>
      <c r="K1" s="40" t="s">
        <v>119</v>
      </c>
      <c r="L1" s="40" t="s">
        <v>120</v>
      </c>
      <c r="M1" s="40" t="s">
        <v>121</v>
      </c>
      <c r="N1" s="40" t="s">
        <v>105</v>
      </c>
      <c r="O1" s="40" t="s">
        <v>106</v>
      </c>
      <c r="P1" s="40" t="s">
        <v>135</v>
      </c>
      <c r="Q1" s="40" t="s">
        <v>107</v>
      </c>
      <c r="R1" s="40" t="s">
        <v>103</v>
      </c>
      <c r="S1" s="42" t="s">
        <v>122</v>
      </c>
    </row>
    <row r="2" spans="1:19" ht="12.75">
      <c r="A2" s="43" t="s">
        <v>124</v>
      </c>
      <c r="B2" s="44" t="s">
        <v>125</v>
      </c>
      <c r="C2" s="44" t="s">
        <v>130</v>
      </c>
      <c r="D2" s="44" t="s">
        <v>126</v>
      </c>
      <c r="E2" s="15">
        <v>326</v>
      </c>
      <c r="F2" s="16">
        <v>0.1901840490797546</v>
      </c>
      <c r="G2" s="15">
        <v>5</v>
      </c>
      <c r="H2" s="15">
        <v>0.56</v>
      </c>
      <c r="I2" s="45">
        <v>0.00422469935243999</v>
      </c>
      <c r="J2" s="44" t="s">
        <v>127</v>
      </c>
      <c r="K2" s="46">
        <v>53.5731</v>
      </c>
      <c r="L2" s="44" t="s">
        <v>128</v>
      </c>
      <c r="M2" s="46">
        <v>19.6542</v>
      </c>
      <c r="N2" s="46">
        <f>K2+M2</f>
        <v>73.2273</v>
      </c>
      <c r="O2" s="47">
        <f>LOG(K2/M2,2)</f>
        <v>1.4466711379887351</v>
      </c>
      <c r="P2" s="48">
        <f>K2/N2</f>
        <v>0.7316000999627188</v>
      </c>
      <c r="Q2" s="49">
        <v>7.378436E-05</v>
      </c>
      <c r="R2" s="50">
        <v>0.002766913</v>
      </c>
      <c r="S2" s="51">
        <v>0.005533827</v>
      </c>
    </row>
    <row r="3" spans="1:19" ht="12.75">
      <c r="A3" s="52" t="s">
        <v>124</v>
      </c>
      <c r="B3" s="53" t="s">
        <v>125</v>
      </c>
      <c r="C3" s="53" t="s">
        <v>129</v>
      </c>
      <c r="D3" s="53" t="s">
        <v>126</v>
      </c>
      <c r="E3" s="33">
        <v>326</v>
      </c>
      <c r="F3" s="34">
        <v>0.1901840490797546</v>
      </c>
      <c r="G3" s="33">
        <v>5</v>
      </c>
      <c r="H3" s="33">
        <v>0.56</v>
      </c>
      <c r="I3" s="54">
        <v>0.00358272383349999</v>
      </c>
      <c r="J3" s="53" t="s">
        <v>127</v>
      </c>
      <c r="K3" s="55">
        <v>113.8942</v>
      </c>
      <c r="L3" s="53" t="s">
        <v>128</v>
      </c>
      <c r="M3" s="55">
        <v>26.3576</v>
      </c>
      <c r="N3" s="55">
        <f>K3+M3</f>
        <v>140.2518</v>
      </c>
      <c r="O3" s="56">
        <f>LOG(K3/M3,2)</f>
        <v>2.111403364094651</v>
      </c>
      <c r="P3" s="57">
        <f>K3/N3</f>
        <v>0.8120694351159842</v>
      </c>
      <c r="Q3" s="58">
        <v>1.451061E-13</v>
      </c>
      <c r="R3" s="59">
        <v>1.088296E-11</v>
      </c>
      <c r="S3" s="60">
        <v>1.088296E-11</v>
      </c>
    </row>
    <row r="5" spans="1:2" ht="12.75">
      <c r="A5" s="21" t="s">
        <v>147</v>
      </c>
      <c r="B5" s="61" t="s">
        <v>146</v>
      </c>
    </row>
    <row r="6" spans="1:2" ht="12.75">
      <c r="A6" s="21" t="s">
        <v>148</v>
      </c>
      <c r="B6" s="61" t="s">
        <v>145</v>
      </c>
    </row>
    <row r="7" spans="1:2" ht="12.75">
      <c r="A7" s="30" t="s">
        <v>131</v>
      </c>
      <c r="B7" s="61" t="s">
        <v>166</v>
      </c>
    </row>
    <row r="8" spans="1:2" ht="12.75">
      <c r="A8" s="30" t="s">
        <v>117</v>
      </c>
      <c r="B8" s="61" t="s">
        <v>167</v>
      </c>
    </row>
    <row r="9" spans="1:10" ht="12.75">
      <c r="A9" s="21" t="s">
        <v>149</v>
      </c>
      <c r="B9" t="s">
        <v>144</v>
      </c>
      <c r="E9" s="2"/>
      <c r="F9" s="2"/>
      <c r="J9" s="3"/>
    </row>
    <row r="10" spans="1:10" ht="12.75">
      <c r="A10" s="22" t="s">
        <v>150</v>
      </c>
      <c r="B10" t="s">
        <v>143</v>
      </c>
      <c r="E10" s="2"/>
      <c r="F10" s="2"/>
      <c r="J10" s="3"/>
    </row>
    <row r="11" spans="1:2" ht="12.75">
      <c r="A11" s="21" t="s">
        <v>151</v>
      </c>
      <c r="B11" t="s">
        <v>142</v>
      </c>
    </row>
    <row r="12" spans="1:2" ht="12.75">
      <c r="A12" s="21" t="s">
        <v>152</v>
      </c>
      <c r="B12" t="s">
        <v>141</v>
      </c>
    </row>
    <row r="13" spans="1:2" ht="12.75">
      <c r="A13" s="23" t="s">
        <v>108</v>
      </c>
      <c r="B13" t="s">
        <v>168</v>
      </c>
    </row>
    <row r="14" spans="1:2" ht="12.75">
      <c r="A14" s="21" t="s">
        <v>118</v>
      </c>
      <c r="B14" t="s">
        <v>169</v>
      </c>
    </row>
    <row r="15" spans="1:2" ht="12.75">
      <c r="A15" s="30" t="s">
        <v>119</v>
      </c>
      <c r="B15" t="s">
        <v>170</v>
      </c>
    </row>
    <row r="16" spans="1:2" ht="12.75">
      <c r="A16" s="30" t="s">
        <v>120</v>
      </c>
      <c r="B16" t="s">
        <v>171</v>
      </c>
    </row>
    <row r="17" spans="1:2" ht="12.75">
      <c r="A17" s="30" t="s">
        <v>121</v>
      </c>
      <c r="B17" t="s">
        <v>172</v>
      </c>
    </row>
    <row r="18" spans="1:2" ht="12.75">
      <c r="A18" s="62" t="s">
        <v>105</v>
      </c>
      <c r="B18" t="s">
        <v>173</v>
      </c>
    </row>
    <row r="19" spans="1:2" ht="12.75">
      <c r="A19" s="62" t="s">
        <v>106</v>
      </c>
      <c r="B19" t="s">
        <v>174</v>
      </c>
    </row>
    <row r="20" spans="1:2" ht="12.75">
      <c r="A20" s="30" t="s">
        <v>135</v>
      </c>
      <c r="B20" t="s">
        <v>175</v>
      </c>
    </row>
    <row r="21" spans="1:2" ht="12.75">
      <c r="A21" s="30" t="s">
        <v>107</v>
      </c>
      <c r="B21" t="s">
        <v>176</v>
      </c>
    </row>
    <row r="22" spans="1:2" ht="12.75">
      <c r="A22" s="21" t="s">
        <v>156</v>
      </c>
      <c r="B22" t="s">
        <v>137</v>
      </c>
    </row>
    <row r="23" spans="1:2" ht="12.75">
      <c r="A23" s="21" t="s">
        <v>157</v>
      </c>
      <c r="B23" t="s">
        <v>136</v>
      </c>
    </row>
    <row r="24" ht="12.75">
      <c r="A24" s="30"/>
    </row>
    <row r="25" ht="12.75">
      <c r="A25" s="3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" ht="12.75">
      <c r="A1" s="63"/>
      <c r="B1" s="43" t="s">
        <v>177</v>
      </c>
      <c r="C1" s="44"/>
      <c r="D1" s="44"/>
      <c r="E1" s="44"/>
      <c r="F1" s="44"/>
      <c r="G1" s="44"/>
      <c r="H1" s="64"/>
      <c r="I1" s="43" t="s">
        <v>178</v>
      </c>
      <c r="J1" s="44"/>
      <c r="K1" s="64"/>
      <c r="L1" s="43" t="s">
        <v>179</v>
      </c>
      <c r="M1" s="44"/>
      <c r="N1" s="44"/>
      <c r="O1" s="44"/>
      <c r="P1" s="64"/>
      <c r="Q1" s="44"/>
      <c r="R1" s="44"/>
      <c r="S1" s="44"/>
      <c r="T1" s="44"/>
      <c r="U1" s="44"/>
      <c r="V1" s="43" t="s">
        <v>250</v>
      </c>
      <c r="W1" s="64"/>
      <c r="X1" s="65"/>
      <c r="Y1" s="64"/>
    </row>
    <row r="2" spans="1:25" ht="12.75">
      <c r="A2" s="66" t="s">
        <v>180</v>
      </c>
      <c r="B2" s="52" t="s">
        <v>181</v>
      </c>
      <c r="C2" s="67" t="s">
        <v>182</v>
      </c>
      <c r="D2" s="67" t="s">
        <v>183</v>
      </c>
      <c r="E2" s="33" t="s">
        <v>116</v>
      </c>
      <c r="F2" s="33" t="s">
        <v>187</v>
      </c>
      <c r="G2" s="33" t="s">
        <v>188</v>
      </c>
      <c r="H2" s="68" t="s">
        <v>189</v>
      </c>
      <c r="I2" s="32" t="s">
        <v>184</v>
      </c>
      <c r="J2" s="33" t="s">
        <v>185</v>
      </c>
      <c r="K2" s="38" t="s">
        <v>186</v>
      </c>
      <c r="L2" s="52" t="s">
        <v>181</v>
      </c>
      <c r="M2" s="67" t="s">
        <v>182</v>
      </c>
      <c r="N2" s="67" t="s">
        <v>183</v>
      </c>
      <c r="O2" s="69" t="s">
        <v>190</v>
      </c>
      <c r="P2" s="70" t="s">
        <v>191</v>
      </c>
      <c r="Q2" s="69" t="s">
        <v>192</v>
      </c>
      <c r="R2" s="69" t="s">
        <v>193</v>
      </c>
      <c r="S2" s="69" t="s">
        <v>194</v>
      </c>
      <c r="T2" s="69" t="s">
        <v>195</v>
      </c>
      <c r="U2" s="69" t="s">
        <v>196</v>
      </c>
      <c r="V2" s="71" t="s">
        <v>197</v>
      </c>
      <c r="W2" s="68" t="s">
        <v>198</v>
      </c>
      <c r="X2" s="72" t="s">
        <v>199</v>
      </c>
      <c r="Y2" s="73" t="s">
        <v>200</v>
      </c>
    </row>
    <row r="3" spans="1:25" ht="12.75">
      <c r="A3" s="74">
        <v>10</v>
      </c>
      <c r="B3" s="75" t="s">
        <v>30</v>
      </c>
      <c r="C3" s="76">
        <v>5845864</v>
      </c>
      <c r="D3" s="76">
        <v>0.233</v>
      </c>
      <c r="E3" s="76" t="s">
        <v>31</v>
      </c>
      <c r="F3" s="76" t="s">
        <v>202</v>
      </c>
      <c r="G3" s="76" t="s">
        <v>128</v>
      </c>
      <c r="H3" s="77" t="s">
        <v>203</v>
      </c>
      <c r="I3" s="75" t="s">
        <v>201</v>
      </c>
      <c r="J3" s="76">
        <v>5845860</v>
      </c>
      <c r="K3" s="78">
        <v>5845865</v>
      </c>
      <c r="L3" s="75" t="s">
        <v>204</v>
      </c>
      <c r="M3" s="76">
        <v>5926740</v>
      </c>
      <c r="N3" s="76">
        <v>0.492</v>
      </c>
      <c r="O3" s="76" t="s">
        <v>128</v>
      </c>
      <c r="P3" s="78" t="s">
        <v>127</v>
      </c>
      <c r="Q3" s="76">
        <v>20453838</v>
      </c>
      <c r="R3" s="76" t="s">
        <v>205</v>
      </c>
      <c r="S3" s="79" t="s">
        <v>206</v>
      </c>
      <c r="T3" s="79" t="s">
        <v>207</v>
      </c>
      <c r="U3" s="80">
        <v>5E-07</v>
      </c>
      <c r="V3" s="75">
        <v>0.167</v>
      </c>
      <c r="W3" s="78">
        <v>0.028</v>
      </c>
      <c r="X3" s="39">
        <f>V3</f>
        <v>0.167</v>
      </c>
      <c r="Y3" s="42">
        <f>W3</f>
        <v>0.028</v>
      </c>
    </row>
    <row r="4" spans="1:25" ht="12.75">
      <c r="A4" s="81">
        <v>16</v>
      </c>
      <c r="B4" s="82" t="s">
        <v>64</v>
      </c>
      <c r="C4" s="62">
        <v>88333478</v>
      </c>
      <c r="D4" s="62">
        <v>0.4</v>
      </c>
      <c r="E4" s="62" t="s">
        <v>65</v>
      </c>
      <c r="F4" s="62" t="s">
        <v>202</v>
      </c>
      <c r="G4" s="62" t="s">
        <v>209</v>
      </c>
      <c r="H4" s="83" t="s">
        <v>203</v>
      </c>
      <c r="I4" s="82" t="s">
        <v>208</v>
      </c>
      <c r="J4" s="62">
        <v>88333472</v>
      </c>
      <c r="K4" s="84">
        <v>88333477</v>
      </c>
      <c r="L4" s="82" t="s">
        <v>210</v>
      </c>
      <c r="M4" s="62">
        <v>88283404</v>
      </c>
      <c r="N4" s="62">
        <v>0.175</v>
      </c>
      <c r="O4" s="62" t="s">
        <v>202</v>
      </c>
      <c r="P4" s="84" t="s">
        <v>209</v>
      </c>
      <c r="Q4" s="62">
        <v>19578364</v>
      </c>
      <c r="R4" s="62" t="s">
        <v>211</v>
      </c>
      <c r="S4" s="85" t="s">
        <v>212</v>
      </c>
      <c r="T4" s="85" t="s">
        <v>212</v>
      </c>
      <c r="U4" s="86">
        <v>3E-27</v>
      </c>
      <c r="V4" s="82">
        <v>0.564</v>
      </c>
      <c r="W4" s="84">
        <v>0.318</v>
      </c>
      <c r="X4" s="87">
        <f>V4</f>
        <v>0.564</v>
      </c>
      <c r="Y4" s="26">
        <f>W4</f>
        <v>0.318</v>
      </c>
    </row>
    <row r="5" spans="1:25" ht="12.75">
      <c r="A5" s="88">
        <v>16</v>
      </c>
      <c r="B5" s="89" t="s">
        <v>64</v>
      </c>
      <c r="C5" s="90">
        <v>88333478</v>
      </c>
      <c r="D5" s="90">
        <v>0.4</v>
      </c>
      <c r="E5" s="90" t="s">
        <v>65</v>
      </c>
      <c r="F5" s="90" t="s">
        <v>202</v>
      </c>
      <c r="G5" s="90" t="s">
        <v>209</v>
      </c>
      <c r="H5" s="91" t="s">
        <v>203</v>
      </c>
      <c r="I5" s="89" t="s">
        <v>208</v>
      </c>
      <c r="J5" s="90">
        <v>88333472</v>
      </c>
      <c r="K5" s="92">
        <v>88333477</v>
      </c>
      <c r="L5" s="89" t="s">
        <v>210</v>
      </c>
      <c r="M5" s="90">
        <v>88283404</v>
      </c>
      <c r="N5" s="90">
        <v>0.175</v>
      </c>
      <c r="O5" s="90" t="s">
        <v>202</v>
      </c>
      <c r="P5" s="92" t="s">
        <v>209</v>
      </c>
      <c r="Q5" s="90">
        <v>18483556</v>
      </c>
      <c r="R5" s="93" t="s">
        <v>213</v>
      </c>
      <c r="S5" s="93" t="s">
        <v>212</v>
      </c>
      <c r="T5" s="93" t="s">
        <v>214</v>
      </c>
      <c r="U5" s="59">
        <v>2E-23</v>
      </c>
      <c r="V5" s="89">
        <v>0.564</v>
      </c>
      <c r="W5" s="92">
        <v>0.318</v>
      </c>
      <c r="X5" s="87"/>
      <c r="Y5" s="26"/>
    </row>
    <row r="6" spans="1:25" ht="12.75">
      <c r="A6" s="74">
        <v>16</v>
      </c>
      <c r="B6" s="75" t="s">
        <v>124</v>
      </c>
      <c r="C6" s="76">
        <v>1762160</v>
      </c>
      <c r="D6" s="76">
        <v>0.103</v>
      </c>
      <c r="E6" s="76" t="s">
        <v>125</v>
      </c>
      <c r="F6" s="76" t="s">
        <v>127</v>
      </c>
      <c r="G6" s="76" t="s">
        <v>128</v>
      </c>
      <c r="H6" s="77" t="s">
        <v>216</v>
      </c>
      <c r="I6" s="75" t="s">
        <v>215</v>
      </c>
      <c r="J6" s="76">
        <v>1762157</v>
      </c>
      <c r="K6" s="78">
        <v>1762162</v>
      </c>
      <c r="L6" s="75" t="s">
        <v>217</v>
      </c>
      <c r="M6" s="76">
        <v>1778837</v>
      </c>
      <c r="N6" s="76">
        <v>0.292</v>
      </c>
      <c r="O6" s="76" t="s">
        <v>209</v>
      </c>
      <c r="P6" s="78" t="s">
        <v>128</v>
      </c>
      <c r="Q6" s="76">
        <v>21216879</v>
      </c>
      <c r="R6" s="76" t="s">
        <v>218</v>
      </c>
      <c r="S6" s="79" t="s">
        <v>212</v>
      </c>
      <c r="T6" s="79" t="s">
        <v>219</v>
      </c>
      <c r="U6" s="80">
        <v>1E-11</v>
      </c>
      <c r="V6" s="75">
        <v>0.543</v>
      </c>
      <c r="W6" s="78">
        <v>0.295</v>
      </c>
      <c r="X6" s="39">
        <f>V6</f>
        <v>0.543</v>
      </c>
      <c r="Y6" s="42">
        <f>W6</f>
        <v>0.295</v>
      </c>
    </row>
    <row r="7" spans="1:25" ht="12.75">
      <c r="A7" s="81">
        <v>17</v>
      </c>
      <c r="B7" s="82" t="s">
        <v>90</v>
      </c>
      <c r="C7" s="62">
        <v>44360192</v>
      </c>
      <c r="D7" s="62">
        <v>0.483</v>
      </c>
      <c r="E7" s="62" t="s">
        <v>91</v>
      </c>
      <c r="F7" s="62" t="s">
        <v>202</v>
      </c>
      <c r="G7" s="62" t="s">
        <v>209</v>
      </c>
      <c r="H7" s="83" t="s">
        <v>203</v>
      </c>
      <c r="I7" s="82" t="s">
        <v>220</v>
      </c>
      <c r="J7" s="62">
        <v>44360191</v>
      </c>
      <c r="K7" s="84">
        <v>44360196</v>
      </c>
      <c r="L7" s="82" t="s">
        <v>221</v>
      </c>
      <c r="M7" s="62">
        <v>44343596</v>
      </c>
      <c r="N7" s="62">
        <v>0.483</v>
      </c>
      <c r="O7" s="62" t="s">
        <v>127</v>
      </c>
      <c r="P7" s="84" t="s">
        <v>128</v>
      </c>
      <c r="Q7" s="62">
        <v>21378990</v>
      </c>
      <c r="R7" s="62" t="s">
        <v>222</v>
      </c>
      <c r="S7" s="85" t="s">
        <v>212</v>
      </c>
      <c r="T7" s="85" t="s">
        <v>214</v>
      </c>
      <c r="U7" s="86">
        <v>2E-08</v>
      </c>
      <c r="V7" s="82">
        <v>-1</v>
      </c>
      <c r="W7" s="84">
        <v>1</v>
      </c>
      <c r="X7" s="87">
        <f>(V$8+V$9)/2</f>
        <v>-0.449</v>
      </c>
      <c r="Y7" s="26">
        <f>(W$8+W$9)/2</f>
        <v>0.202</v>
      </c>
    </row>
    <row r="8" spans="1:25" ht="12.75">
      <c r="A8" s="81">
        <v>17</v>
      </c>
      <c r="B8" s="82" t="s">
        <v>90</v>
      </c>
      <c r="C8" s="62">
        <v>44360192</v>
      </c>
      <c r="D8" s="62">
        <v>0.483</v>
      </c>
      <c r="E8" s="62" t="s">
        <v>91</v>
      </c>
      <c r="F8" s="62" t="s">
        <v>202</v>
      </c>
      <c r="G8" s="62" t="s">
        <v>209</v>
      </c>
      <c r="H8" s="83" t="s">
        <v>203</v>
      </c>
      <c r="I8" s="82" t="s">
        <v>220</v>
      </c>
      <c r="J8" s="62">
        <v>44360191</v>
      </c>
      <c r="K8" s="84">
        <v>44360196</v>
      </c>
      <c r="L8" s="82" t="s">
        <v>223</v>
      </c>
      <c r="M8" s="62">
        <v>44439710</v>
      </c>
      <c r="N8" s="62">
        <v>0.442</v>
      </c>
      <c r="O8" s="62" t="s">
        <v>209</v>
      </c>
      <c r="P8" s="84" t="s">
        <v>202</v>
      </c>
      <c r="Q8" s="62">
        <v>20195514</v>
      </c>
      <c r="R8" s="62" t="s">
        <v>224</v>
      </c>
      <c r="S8" s="85" t="s">
        <v>212</v>
      </c>
      <c r="T8" s="62" t="s">
        <v>219</v>
      </c>
      <c r="U8" s="86">
        <v>2E-08</v>
      </c>
      <c r="V8" s="82">
        <v>-0.449</v>
      </c>
      <c r="W8" s="84">
        <v>0.202</v>
      </c>
      <c r="X8" s="87"/>
      <c r="Y8" s="26"/>
    </row>
    <row r="9" spans="1:25" ht="12.75">
      <c r="A9" s="88">
        <v>17</v>
      </c>
      <c r="B9" s="89" t="s">
        <v>90</v>
      </c>
      <c r="C9" s="90">
        <v>44360192</v>
      </c>
      <c r="D9" s="90">
        <v>0.483</v>
      </c>
      <c r="E9" s="90" t="s">
        <v>91</v>
      </c>
      <c r="F9" s="90" t="s">
        <v>202</v>
      </c>
      <c r="G9" s="90" t="s">
        <v>209</v>
      </c>
      <c r="H9" s="91" t="s">
        <v>203</v>
      </c>
      <c r="I9" s="89" t="s">
        <v>220</v>
      </c>
      <c r="J9" s="90">
        <v>44360191</v>
      </c>
      <c r="K9" s="92">
        <v>44360196</v>
      </c>
      <c r="L9" s="89" t="s">
        <v>223</v>
      </c>
      <c r="M9" s="90">
        <v>44439710</v>
      </c>
      <c r="N9" s="90">
        <v>0.442</v>
      </c>
      <c r="O9" s="90" t="s">
        <v>209</v>
      </c>
      <c r="P9" s="92" t="s">
        <v>202</v>
      </c>
      <c r="Q9" s="90">
        <v>20195514</v>
      </c>
      <c r="R9" s="90" t="s">
        <v>225</v>
      </c>
      <c r="S9" s="93" t="s">
        <v>212</v>
      </c>
      <c r="T9" s="90" t="s">
        <v>219</v>
      </c>
      <c r="U9" s="59">
        <v>8E-07</v>
      </c>
      <c r="V9" s="89">
        <v>-0.449</v>
      </c>
      <c r="W9" s="92">
        <v>0.202</v>
      </c>
      <c r="X9" s="87"/>
      <c r="Y9" s="26"/>
    </row>
    <row r="10" spans="1:25" ht="12.75">
      <c r="A10" s="74">
        <v>18</v>
      </c>
      <c r="B10" s="75" t="s">
        <v>42</v>
      </c>
      <c r="C10" s="76">
        <v>41516499</v>
      </c>
      <c r="D10" s="76">
        <v>0.458</v>
      </c>
      <c r="E10" s="76" t="s">
        <v>43</v>
      </c>
      <c r="F10" s="76" t="s">
        <v>127</v>
      </c>
      <c r="G10" s="76" t="s">
        <v>128</v>
      </c>
      <c r="H10" s="77" t="s">
        <v>203</v>
      </c>
      <c r="I10" s="75" t="s">
        <v>226</v>
      </c>
      <c r="J10" s="76">
        <v>41516496</v>
      </c>
      <c r="K10" s="78">
        <v>41516501</v>
      </c>
      <c r="L10" s="75" t="s">
        <v>227</v>
      </c>
      <c r="M10" s="76">
        <v>41407947</v>
      </c>
      <c r="N10" s="76">
        <v>0.092</v>
      </c>
      <c r="O10" s="76" t="s">
        <v>128</v>
      </c>
      <c r="P10" s="78" t="s">
        <v>127</v>
      </c>
      <c r="Q10" s="76">
        <v>19260141</v>
      </c>
      <c r="R10" s="76" t="s">
        <v>228</v>
      </c>
      <c r="S10" s="79" t="s">
        <v>229</v>
      </c>
      <c r="T10" s="76" t="s">
        <v>219</v>
      </c>
      <c r="U10" s="80">
        <v>7E-06</v>
      </c>
      <c r="V10" s="75">
        <v>0.114</v>
      </c>
      <c r="W10" s="78">
        <v>0.013</v>
      </c>
      <c r="X10" s="39">
        <f>V10</f>
        <v>0.114</v>
      </c>
      <c r="Y10" s="42">
        <f>W10</f>
        <v>0.013</v>
      </c>
    </row>
    <row r="11" spans="1:25" ht="12.75">
      <c r="A11" s="74">
        <v>21</v>
      </c>
      <c r="B11" s="75" t="s">
        <v>78</v>
      </c>
      <c r="C11" s="76">
        <v>14667140</v>
      </c>
      <c r="D11" s="76">
        <v>0.292</v>
      </c>
      <c r="E11" s="76" t="s">
        <v>79</v>
      </c>
      <c r="F11" s="76" t="s">
        <v>127</v>
      </c>
      <c r="G11" s="76" t="s">
        <v>128</v>
      </c>
      <c r="H11" s="77" t="s">
        <v>203</v>
      </c>
      <c r="I11" s="75" t="s">
        <v>230</v>
      </c>
      <c r="J11" s="76">
        <v>14667135</v>
      </c>
      <c r="K11" s="78">
        <v>14667140</v>
      </c>
      <c r="L11" s="75" t="s">
        <v>231</v>
      </c>
      <c r="M11" s="76">
        <v>14766923</v>
      </c>
      <c r="N11" s="76">
        <v>0.158</v>
      </c>
      <c r="O11" s="76" t="s">
        <v>202</v>
      </c>
      <c r="P11" s="78" t="s">
        <v>209</v>
      </c>
      <c r="Q11" s="76">
        <v>19079262</v>
      </c>
      <c r="R11" s="76" t="s">
        <v>232</v>
      </c>
      <c r="S11" s="79" t="s">
        <v>214</v>
      </c>
      <c r="T11" s="79" t="s">
        <v>214</v>
      </c>
      <c r="U11" s="80">
        <v>6E-06</v>
      </c>
      <c r="V11" s="75">
        <v>0.077</v>
      </c>
      <c r="W11" s="78">
        <v>0.006</v>
      </c>
      <c r="X11" s="39">
        <f>V11</f>
        <v>0.077</v>
      </c>
      <c r="Y11" s="42">
        <f>W11</f>
        <v>0.006</v>
      </c>
    </row>
    <row r="12" spans="1:25" ht="12.75">
      <c r="A12" s="81">
        <v>5</v>
      </c>
      <c r="B12" s="82" t="s">
        <v>84</v>
      </c>
      <c r="C12" s="62">
        <v>156833112</v>
      </c>
      <c r="D12" s="62">
        <v>0.067</v>
      </c>
      <c r="E12" s="62" t="s">
        <v>85</v>
      </c>
      <c r="F12" s="62" t="s">
        <v>202</v>
      </c>
      <c r="G12" s="62" t="s">
        <v>128</v>
      </c>
      <c r="H12" s="83" t="s">
        <v>203</v>
      </c>
      <c r="I12" s="82" t="s">
        <v>215</v>
      </c>
      <c r="J12" s="62">
        <v>156833108</v>
      </c>
      <c r="K12" s="84">
        <v>156833113</v>
      </c>
      <c r="L12" s="82" t="s">
        <v>233</v>
      </c>
      <c r="M12" s="62">
        <v>156874863</v>
      </c>
      <c r="N12" s="62">
        <v>0.043</v>
      </c>
      <c r="O12" s="62" t="s">
        <v>209</v>
      </c>
      <c r="P12" s="84" t="s">
        <v>202</v>
      </c>
      <c r="Q12" s="62">
        <v>20889312</v>
      </c>
      <c r="R12" s="62" t="s">
        <v>234</v>
      </c>
      <c r="S12" s="85" t="s">
        <v>212</v>
      </c>
      <c r="T12" s="62" t="s">
        <v>219</v>
      </c>
      <c r="U12" s="86">
        <v>1E-06</v>
      </c>
      <c r="V12" s="82">
        <v>0.931</v>
      </c>
      <c r="W12" s="84">
        <v>0.867</v>
      </c>
      <c r="X12" s="87">
        <f>(V$13+V$14)/2</f>
        <v>0.3</v>
      </c>
      <c r="Y12" s="26">
        <f>(W$13+W$14)/2</f>
        <v>0.58</v>
      </c>
    </row>
    <row r="13" spans="1:25" ht="12.75">
      <c r="A13" s="81">
        <v>5</v>
      </c>
      <c r="B13" s="82" t="s">
        <v>84</v>
      </c>
      <c r="C13" s="62">
        <v>156833112</v>
      </c>
      <c r="D13" s="62">
        <v>0.067</v>
      </c>
      <c r="E13" s="62" t="s">
        <v>85</v>
      </c>
      <c r="F13" s="62" t="s">
        <v>202</v>
      </c>
      <c r="G13" s="62" t="s">
        <v>128</v>
      </c>
      <c r="H13" s="83" t="s">
        <v>203</v>
      </c>
      <c r="I13" s="82" t="s">
        <v>215</v>
      </c>
      <c r="J13" s="62">
        <v>156833108</v>
      </c>
      <c r="K13" s="84">
        <v>156833113</v>
      </c>
      <c r="L13" s="82" t="s">
        <v>235</v>
      </c>
      <c r="M13" s="62">
        <v>156864954</v>
      </c>
      <c r="N13" s="62">
        <v>0.308</v>
      </c>
      <c r="O13" s="62" t="s">
        <v>202</v>
      </c>
      <c r="P13" s="84" t="s">
        <v>128</v>
      </c>
      <c r="Q13" s="62">
        <v>20010835</v>
      </c>
      <c r="R13" s="62" t="s">
        <v>236</v>
      </c>
      <c r="S13" s="85" t="s">
        <v>212</v>
      </c>
      <c r="T13" s="85" t="s">
        <v>212</v>
      </c>
      <c r="U13" s="86">
        <v>1E-10</v>
      </c>
      <c r="V13" s="82">
        <v>-0.4</v>
      </c>
      <c r="W13" s="84">
        <v>0.16</v>
      </c>
      <c r="X13" s="87"/>
      <c r="Y13" s="26"/>
    </row>
    <row r="14" spans="1:25" ht="12.75">
      <c r="A14" s="74">
        <v>5</v>
      </c>
      <c r="B14" s="75" t="s">
        <v>56</v>
      </c>
      <c r="C14" s="76">
        <v>110492292</v>
      </c>
      <c r="D14" s="76">
        <v>0.133</v>
      </c>
      <c r="E14" s="76" t="s">
        <v>57</v>
      </c>
      <c r="F14" s="76" t="s">
        <v>202</v>
      </c>
      <c r="G14" s="76" t="s">
        <v>127</v>
      </c>
      <c r="H14" s="77" t="s">
        <v>203</v>
      </c>
      <c r="I14" s="75" t="s">
        <v>237</v>
      </c>
      <c r="J14" s="76">
        <v>110492291</v>
      </c>
      <c r="K14" s="78">
        <v>110492296</v>
      </c>
      <c r="L14" s="75" t="s">
        <v>238</v>
      </c>
      <c r="M14" s="76">
        <v>110463389</v>
      </c>
      <c r="N14" s="76">
        <v>0.133</v>
      </c>
      <c r="O14" s="76" t="s">
        <v>128</v>
      </c>
      <c r="P14" s="78" t="s">
        <v>127</v>
      </c>
      <c r="Q14" s="76">
        <v>19198610</v>
      </c>
      <c r="R14" s="94" t="s">
        <v>239</v>
      </c>
      <c r="S14" s="79" t="s">
        <v>207</v>
      </c>
      <c r="T14" s="79" t="s">
        <v>240</v>
      </c>
      <c r="U14" s="80">
        <v>1E-06</v>
      </c>
      <c r="V14" s="75">
        <v>1</v>
      </c>
      <c r="W14" s="78">
        <v>1</v>
      </c>
      <c r="X14" s="39">
        <f>V14</f>
        <v>1</v>
      </c>
      <c r="Y14" s="42">
        <f>W14</f>
        <v>1</v>
      </c>
    </row>
    <row r="15" spans="1:25" ht="12.75">
      <c r="A15" s="81">
        <v>6</v>
      </c>
      <c r="B15" s="82" t="s">
        <v>2</v>
      </c>
      <c r="C15" s="62">
        <v>31664688</v>
      </c>
      <c r="D15" s="62">
        <v>0.036</v>
      </c>
      <c r="E15" s="62" t="s">
        <v>3</v>
      </c>
      <c r="F15" s="62" t="s">
        <v>202</v>
      </c>
      <c r="G15" s="62" t="s">
        <v>209</v>
      </c>
      <c r="H15" s="83" t="s">
        <v>203</v>
      </c>
      <c r="I15" s="82" t="s">
        <v>241</v>
      </c>
      <c r="J15" s="62">
        <v>31664684</v>
      </c>
      <c r="K15" s="84">
        <v>31664689</v>
      </c>
      <c r="L15" s="82" t="s">
        <v>242</v>
      </c>
      <c r="M15" s="62">
        <v>31680935</v>
      </c>
      <c r="N15" s="62">
        <v>0.317</v>
      </c>
      <c r="O15" s="62" t="s">
        <v>202</v>
      </c>
      <c r="P15" s="84" t="s">
        <v>128</v>
      </c>
      <c r="Q15" s="62">
        <v>19079260</v>
      </c>
      <c r="R15" s="85" t="s">
        <v>243</v>
      </c>
      <c r="S15" s="85" t="s">
        <v>214</v>
      </c>
      <c r="T15" s="85" t="s">
        <v>214</v>
      </c>
      <c r="U15" s="86">
        <v>2E-08</v>
      </c>
      <c r="V15" s="82">
        <v>0.306</v>
      </c>
      <c r="W15" s="84">
        <v>0.094</v>
      </c>
      <c r="X15" s="87">
        <f>(V$16+V$17)/2</f>
        <v>0.033</v>
      </c>
      <c r="Y15" s="26">
        <f>(W$16+W$17)/2</f>
        <v>0.002</v>
      </c>
    </row>
    <row r="16" spans="1:25" ht="12.75">
      <c r="A16" s="88">
        <v>6</v>
      </c>
      <c r="B16" s="89" t="s">
        <v>2</v>
      </c>
      <c r="C16" s="90">
        <v>31664688</v>
      </c>
      <c r="D16" s="90">
        <v>0.036</v>
      </c>
      <c r="E16" s="90" t="s">
        <v>3</v>
      </c>
      <c r="F16" s="90" t="s">
        <v>202</v>
      </c>
      <c r="G16" s="90" t="s">
        <v>209</v>
      </c>
      <c r="H16" s="91" t="s">
        <v>203</v>
      </c>
      <c r="I16" s="89" t="s">
        <v>241</v>
      </c>
      <c r="J16" s="90">
        <v>31664684</v>
      </c>
      <c r="K16" s="92">
        <v>31664689</v>
      </c>
      <c r="L16" s="89" t="s">
        <v>244</v>
      </c>
      <c r="M16" s="90">
        <v>31728499</v>
      </c>
      <c r="N16" s="90">
        <v>0.092</v>
      </c>
      <c r="O16" s="90" t="s">
        <v>209</v>
      </c>
      <c r="P16" s="92" t="s">
        <v>127</v>
      </c>
      <c r="Q16" s="90">
        <v>19836008</v>
      </c>
      <c r="R16" s="90" t="s">
        <v>245</v>
      </c>
      <c r="S16" s="93" t="s">
        <v>212</v>
      </c>
      <c r="T16" s="93" t="s">
        <v>212</v>
      </c>
      <c r="U16" s="59">
        <v>5E-12</v>
      </c>
      <c r="V16" s="89">
        <v>0.066</v>
      </c>
      <c r="W16" s="92">
        <v>0.004</v>
      </c>
      <c r="X16" s="71"/>
      <c r="Y16" s="92"/>
    </row>
    <row r="18" ht="12.75">
      <c r="A18" s="95" t="s">
        <v>248</v>
      </c>
    </row>
    <row r="19" ht="12.75">
      <c r="A19" s="95" t="s">
        <v>247</v>
      </c>
    </row>
    <row r="20" spans="1:2" ht="12.75">
      <c r="A20" s="21" t="s">
        <v>249</v>
      </c>
      <c r="B20" s="61"/>
    </row>
    <row r="21" spans="1:2" ht="12.75">
      <c r="A21" s="85" t="s">
        <v>251</v>
      </c>
      <c r="B21" s="61"/>
    </row>
    <row r="22" ht="12.75">
      <c r="A22" s="21" t="s">
        <v>246</v>
      </c>
    </row>
    <row r="23" ht="12.75">
      <c r="A23" s="22" t="s">
        <v>252</v>
      </c>
    </row>
    <row r="24" ht="12.75">
      <c r="A24" s="21"/>
    </row>
    <row r="25" ht="12.75">
      <c r="A25" s="21"/>
    </row>
    <row r="26" ht="12.75">
      <c r="A26" s="23"/>
    </row>
    <row r="28" ht="12.75">
      <c r="A28" s="21"/>
    </row>
    <row r="29" ht="12.75">
      <c r="A29" s="21"/>
    </row>
    <row r="30" ht="12.75">
      <c r="A3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NTNU, Det medisinske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thomas</dc:creator>
  <cp:keywords/>
  <dc:description/>
  <cp:lastModifiedBy>Laurent Thomas</cp:lastModifiedBy>
  <dcterms:created xsi:type="dcterms:W3CDTF">2011-10-17T09:07:44Z</dcterms:created>
  <dcterms:modified xsi:type="dcterms:W3CDTF">2012-04-19T16:34:26Z</dcterms:modified>
  <cp:category/>
  <cp:version/>
  <cp:contentType/>
  <cp:contentStatus/>
</cp:coreProperties>
</file>